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tro-my.sharepoint.com/personal/marcin_kijak_makro_pl/Documents/Pulpit/Akrylia/"/>
    </mc:Choice>
  </mc:AlternateContent>
  <xr:revisionPtr revIDLastSave="21" documentId="13_ncr:1_{4B8210B8-33AE-4443-9DD8-FD9E7AD37784}" xr6:coauthVersionLast="47" xr6:coauthVersionMax="47" xr10:uidLastSave="{79202362-DF80-4589-A5B1-E887B5B65BE9}"/>
  <bookViews>
    <workbookView xWindow="-120" yWindow="-120" windowWidth="29040" windowHeight="15720" tabRatio="500" xr2:uid="{00000000-000D-0000-FFFF-FFFF00000000}"/>
  </bookViews>
  <sheets>
    <sheet name="Arkusz1" sheetId="1" r:id="rId1"/>
  </sheets>
  <definedNames>
    <definedName name="Fronty_aquaakryl">Arkusz1!$X$1:$X$45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F45" i="1"/>
  <c r="W44" i="1"/>
  <c r="V44" i="1"/>
  <c r="U44" i="1"/>
  <c r="T44" i="1"/>
  <c r="P44" i="1"/>
  <c r="O44" i="1"/>
  <c r="N44" i="1"/>
  <c r="M44" i="1"/>
  <c r="L44" i="1"/>
  <c r="K44" i="1"/>
  <c r="J44" i="1"/>
  <c r="I44" i="1"/>
  <c r="G44" i="1"/>
  <c r="W43" i="1"/>
  <c r="V43" i="1"/>
  <c r="U43" i="1"/>
  <c r="T43" i="1"/>
  <c r="P43" i="1"/>
  <c r="O43" i="1"/>
  <c r="N43" i="1"/>
  <c r="M43" i="1"/>
  <c r="L43" i="1"/>
  <c r="K43" i="1"/>
  <c r="J43" i="1"/>
  <c r="I43" i="1"/>
  <c r="G43" i="1"/>
  <c r="W42" i="1"/>
  <c r="V42" i="1"/>
  <c r="U42" i="1"/>
  <c r="T42" i="1"/>
  <c r="P42" i="1"/>
  <c r="O42" i="1"/>
  <c r="N42" i="1"/>
  <c r="M42" i="1"/>
  <c r="L42" i="1"/>
  <c r="K42" i="1"/>
  <c r="J42" i="1"/>
  <c r="I42" i="1"/>
  <c r="G42" i="1"/>
  <c r="W41" i="1"/>
  <c r="V41" i="1"/>
  <c r="U41" i="1"/>
  <c r="T41" i="1"/>
  <c r="Q41" i="1"/>
  <c r="P41" i="1"/>
  <c r="O41" i="1"/>
  <c r="N41" i="1"/>
  <c r="M41" i="1"/>
  <c r="L41" i="1"/>
  <c r="K41" i="1"/>
  <c r="J41" i="1"/>
  <c r="I41" i="1"/>
  <c r="G41" i="1"/>
  <c r="W40" i="1"/>
  <c r="V40" i="1"/>
  <c r="U40" i="1"/>
  <c r="T40" i="1"/>
  <c r="P40" i="1"/>
  <c r="O40" i="1"/>
  <c r="N40" i="1"/>
  <c r="M40" i="1"/>
  <c r="L40" i="1"/>
  <c r="K40" i="1"/>
  <c r="J40" i="1"/>
  <c r="I40" i="1"/>
  <c r="G40" i="1"/>
  <c r="W39" i="1"/>
  <c r="V39" i="1"/>
  <c r="U39" i="1"/>
  <c r="T39" i="1"/>
  <c r="P39" i="1"/>
  <c r="O39" i="1"/>
  <c r="N39" i="1"/>
  <c r="M39" i="1"/>
  <c r="L39" i="1"/>
  <c r="K39" i="1"/>
  <c r="J39" i="1"/>
  <c r="I39" i="1"/>
  <c r="G39" i="1"/>
  <c r="W38" i="1"/>
  <c r="V38" i="1"/>
  <c r="U38" i="1"/>
  <c r="T38" i="1"/>
  <c r="P38" i="1"/>
  <c r="O38" i="1"/>
  <c r="N38" i="1"/>
  <c r="M38" i="1"/>
  <c r="L38" i="1"/>
  <c r="K38" i="1"/>
  <c r="J38" i="1"/>
  <c r="I38" i="1"/>
  <c r="G38" i="1"/>
  <c r="W37" i="1"/>
  <c r="V37" i="1"/>
  <c r="U37" i="1"/>
  <c r="T37" i="1"/>
  <c r="Q37" i="1"/>
  <c r="P37" i="1"/>
  <c r="O37" i="1"/>
  <c r="N37" i="1"/>
  <c r="M37" i="1"/>
  <c r="L37" i="1"/>
  <c r="K37" i="1"/>
  <c r="J37" i="1"/>
  <c r="I37" i="1"/>
  <c r="G37" i="1"/>
  <c r="W36" i="1"/>
  <c r="V36" i="1"/>
  <c r="U36" i="1"/>
  <c r="T36" i="1"/>
  <c r="P36" i="1"/>
  <c r="O36" i="1"/>
  <c r="N36" i="1"/>
  <c r="M36" i="1"/>
  <c r="L36" i="1"/>
  <c r="K36" i="1"/>
  <c r="J36" i="1"/>
  <c r="I36" i="1"/>
  <c r="G36" i="1"/>
  <c r="W35" i="1"/>
  <c r="V35" i="1"/>
  <c r="U35" i="1"/>
  <c r="T35" i="1"/>
  <c r="P35" i="1"/>
  <c r="O35" i="1"/>
  <c r="N35" i="1"/>
  <c r="M35" i="1"/>
  <c r="L35" i="1"/>
  <c r="K35" i="1"/>
  <c r="J35" i="1"/>
  <c r="I35" i="1"/>
  <c r="G35" i="1"/>
  <c r="W34" i="1"/>
  <c r="V34" i="1"/>
  <c r="U34" i="1"/>
  <c r="T34" i="1"/>
  <c r="P34" i="1"/>
  <c r="O34" i="1"/>
  <c r="N34" i="1"/>
  <c r="M34" i="1"/>
  <c r="L34" i="1"/>
  <c r="K34" i="1"/>
  <c r="J34" i="1"/>
  <c r="I34" i="1"/>
  <c r="G34" i="1"/>
  <c r="W33" i="1"/>
  <c r="V33" i="1"/>
  <c r="U33" i="1"/>
  <c r="T33" i="1"/>
  <c r="Q33" i="1"/>
  <c r="P33" i="1"/>
  <c r="O33" i="1"/>
  <c r="N33" i="1"/>
  <c r="M33" i="1"/>
  <c r="L33" i="1"/>
  <c r="K33" i="1"/>
  <c r="J33" i="1"/>
  <c r="I33" i="1"/>
  <c r="G33" i="1"/>
  <c r="W32" i="1"/>
  <c r="V32" i="1"/>
  <c r="U32" i="1"/>
  <c r="T32" i="1"/>
  <c r="P32" i="1"/>
  <c r="O32" i="1"/>
  <c r="N32" i="1"/>
  <c r="M32" i="1"/>
  <c r="L32" i="1"/>
  <c r="K32" i="1"/>
  <c r="J32" i="1"/>
  <c r="I32" i="1"/>
  <c r="G32" i="1"/>
  <c r="W31" i="1"/>
  <c r="V31" i="1"/>
  <c r="U31" i="1"/>
  <c r="T31" i="1"/>
  <c r="P31" i="1"/>
  <c r="O31" i="1"/>
  <c r="N31" i="1"/>
  <c r="M31" i="1"/>
  <c r="L31" i="1"/>
  <c r="K31" i="1"/>
  <c r="J31" i="1"/>
  <c r="I31" i="1"/>
  <c r="G31" i="1"/>
  <c r="W30" i="1"/>
  <c r="V30" i="1"/>
  <c r="U30" i="1"/>
  <c r="T30" i="1"/>
  <c r="P30" i="1"/>
  <c r="O30" i="1"/>
  <c r="N30" i="1"/>
  <c r="M30" i="1"/>
  <c r="L30" i="1"/>
  <c r="K30" i="1"/>
  <c r="J30" i="1"/>
  <c r="I30" i="1"/>
  <c r="G30" i="1"/>
  <c r="W29" i="1"/>
  <c r="V29" i="1"/>
  <c r="U29" i="1"/>
  <c r="T29" i="1"/>
  <c r="Q29" i="1"/>
  <c r="P29" i="1"/>
  <c r="O29" i="1"/>
  <c r="N29" i="1"/>
  <c r="M29" i="1"/>
  <c r="L29" i="1"/>
  <c r="K29" i="1"/>
  <c r="J29" i="1"/>
  <c r="I29" i="1"/>
  <c r="G29" i="1"/>
  <c r="W28" i="1"/>
  <c r="V28" i="1"/>
  <c r="U28" i="1"/>
  <c r="T28" i="1"/>
  <c r="P28" i="1"/>
  <c r="O28" i="1"/>
  <c r="N28" i="1"/>
  <c r="M28" i="1"/>
  <c r="L28" i="1"/>
  <c r="K28" i="1"/>
  <c r="J28" i="1"/>
  <c r="I28" i="1"/>
  <c r="G28" i="1"/>
  <c r="W27" i="1"/>
  <c r="V27" i="1"/>
  <c r="U27" i="1"/>
  <c r="T27" i="1"/>
  <c r="P27" i="1"/>
  <c r="O27" i="1"/>
  <c r="N27" i="1"/>
  <c r="M27" i="1"/>
  <c r="L27" i="1"/>
  <c r="K27" i="1"/>
  <c r="J27" i="1"/>
  <c r="I27" i="1"/>
  <c r="G27" i="1"/>
  <c r="W26" i="1"/>
  <c r="V26" i="1"/>
  <c r="U26" i="1"/>
  <c r="T26" i="1"/>
  <c r="P26" i="1"/>
  <c r="O26" i="1"/>
  <c r="N26" i="1"/>
  <c r="M26" i="1"/>
  <c r="L26" i="1"/>
  <c r="K26" i="1"/>
  <c r="J26" i="1"/>
  <c r="I26" i="1"/>
  <c r="G26" i="1"/>
  <c r="W25" i="1"/>
  <c r="V25" i="1"/>
  <c r="U25" i="1"/>
  <c r="T25" i="1"/>
  <c r="Q25" i="1"/>
  <c r="P25" i="1"/>
  <c r="O25" i="1"/>
  <c r="N25" i="1"/>
  <c r="M25" i="1"/>
  <c r="L25" i="1"/>
  <c r="K25" i="1"/>
  <c r="J25" i="1"/>
  <c r="I25" i="1"/>
  <c r="G25" i="1"/>
  <c r="W24" i="1"/>
  <c r="V24" i="1"/>
  <c r="U24" i="1"/>
  <c r="T24" i="1"/>
  <c r="P24" i="1"/>
  <c r="O24" i="1"/>
  <c r="N24" i="1"/>
  <c r="M24" i="1"/>
  <c r="L24" i="1"/>
  <c r="K24" i="1"/>
  <c r="J24" i="1"/>
  <c r="I24" i="1"/>
  <c r="G24" i="1"/>
  <c r="W23" i="1"/>
  <c r="V23" i="1"/>
  <c r="U23" i="1"/>
  <c r="T23" i="1"/>
  <c r="P23" i="1"/>
  <c r="O23" i="1"/>
  <c r="N23" i="1"/>
  <c r="M23" i="1"/>
  <c r="L23" i="1"/>
  <c r="K23" i="1"/>
  <c r="J23" i="1"/>
  <c r="I23" i="1"/>
  <c r="G23" i="1"/>
  <c r="W22" i="1"/>
  <c r="V22" i="1"/>
  <c r="U22" i="1"/>
  <c r="T22" i="1"/>
  <c r="P22" i="1"/>
  <c r="O22" i="1"/>
  <c r="N22" i="1"/>
  <c r="M22" i="1"/>
  <c r="L22" i="1"/>
  <c r="K22" i="1"/>
  <c r="J22" i="1"/>
  <c r="I22" i="1"/>
  <c r="G22" i="1"/>
  <c r="W21" i="1"/>
  <c r="V21" i="1"/>
  <c r="U21" i="1"/>
  <c r="T21" i="1"/>
  <c r="Q21" i="1"/>
  <c r="P21" i="1"/>
  <c r="O21" i="1"/>
  <c r="N21" i="1"/>
  <c r="M21" i="1"/>
  <c r="L21" i="1"/>
  <c r="K21" i="1"/>
  <c r="J21" i="1"/>
  <c r="I21" i="1"/>
  <c r="G21" i="1"/>
  <c r="W20" i="1"/>
  <c r="V20" i="1"/>
  <c r="U20" i="1"/>
  <c r="T20" i="1"/>
  <c r="P20" i="1"/>
  <c r="O20" i="1"/>
  <c r="N20" i="1"/>
  <c r="M20" i="1"/>
  <c r="L20" i="1"/>
  <c r="K20" i="1"/>
  <c r="J20" i="1"/>
  <c r="I20" i="1"/>
  <c r="G20" i="1"/>
  <c r="W19" i="1"/>
  <c r="V19" i="1"/>
  <c r="U19" i="1"/>
  <c r="T19" i="1"/>
  <c r="P19" i="1"/>
  <c r="O19" i="1"/>
  <c r="N19" i="1"/>
  <c r="M19" i="1"/>
  <c r="L19" i="1"/>
  <c r="K19" i="1"/>
  <c r="J19" i="1"/>
  <c r="I19" i="1"/>
  <c r="G19" i="1"/>
  <c r="W18" i="1"/>
  <c r="V18" i="1"/>
  <c r="U18" i="1"/>
  <c r="T18" i="1"/>
  <c r="P18" i="1"/>
  <c r="O18" i="1"/>
  <c r="N18" i="1"/>
  <c r="M18" i="1"/>
  <c r="L18" i="1"/>
  <c r="K18" i="1"/>
  <c r="J18" i="1"/>
  <c r="I18" i="1"/>
  <c r="G18" i="1"/>
  <c r="W17" i="1"/>
  <c r="V17" i="1"/>
  <c r="U17" i="1"/>
  <c r="T17" i="1"/>
  <c r="Q17" i="1"/>
  <c r="P17" i="1"/>
  <c r="O17" i="1"/>
  <c r="N17" i="1"/>
  <c r="M17" i="1"/>
  <c r="L17" i="1"/>
  <c r="K17" i="1"/>
  <c r="J17" i="1"/>
  <c r="I17" i="1"/>
  <c r="G17" i="1"/>
  <c r="W16" i="1"/>
  <c r="V16" i="1"/>
  <c r="U16" i="1"/>
  <c r="T16" i="1"/>
  <c r="P16" i="1"/>
  <c r="O16" i="1"/>
  <c r="N16" i="1"/>
  <c r="M16" i="1"/>
  <c r="L16" i="1"/>
  <c r="K16" i="1"/>
  <c r="J16" i="1"/>
  <c r="I16" i="1"/>
  <c r="G16" i="1"/>
  <c r="W15" i="1"/>
  <c r="V15" i="1"/>
  <c r="U15" i="1"/>
  <c r="T15" i="1"/>
  <c r="Q15" i="1"/>
  <c r="P15" i="1"/>
  <c r="P46" i="1" s="1"/>
  <c r="O15" i="1"/>
  <c r="N15" i="1"/>
  <c r="M15" i="1"/>
  <c r="L15" i="1"/>
  <c r="L46" i="1" s="1"/>
  <c r="K15" i="1"/>
  <c r="J15" i="1"/>
  <c r="I15" i="1"/>
  <c r="G15" i="1"/>
  <c r="G45" i="1" s="1"/>
  <c r="Q14" i="1"/>
  <c r="Q43" i="1" s="1"/>
  <c r="Q19" i="1" l="1"/>
  <c r="Q23" i="1"/>
  <c r="Q27" i="1"/>
  <c r="Q39" i="1"/>
  <c r="Q26" i="1"/>
  <c r="Q30" i="1"/>
  <c r="Q18" i="1"/>
  <c r="Q22" i="1"/>
  <c r="Q34" i="1"/>
  <c r="Q38" i="1"/>
  <c r="Q42" i="1"/>
  <c r="Q16" i="1"/>
  <c r="Q46" i="1" s="1"/>
  <c r="H45" i="1" s="1"/>
  <c r="Q20" i="1"/>
  <c r="Q24" i="1"/>
  <c r="Q28" i="1"/>
  <c r="Q32" i="1"/>
  <c r="Q36" i="1"/>
  <c r="Q44" i="1"/>
  <c r="Q40" i="1"/>
  <c r="Q31" i="1"/>
  <c r="Q35" i="1"/>
</calcChain>
</file>

<file path=xl/sharedStrings.xml><?xml version="1.0" encoding="utf-8"?>
<sst xmlns="http://schemas.openxmlformats.org/spreadsheetml/2006/main" count="177" uniqueCount="107">
  <si>
    <r>
      <rPr>
        <b/>
        <sz val="8"/>
        <color rgb="FF000000"/>
        <rFont val="Calibri"/>
        <family val="2"/>
        <charset val="238"/>
      </rPr>
      <t xml:space="preserve">   </t>
    </r>
    <r>
      <rPr>
        <b/>
        <sz val="24"/>
        <color rgb="FF000000"/>
        <rFont val="Calibri"/>
        <family val="2"/>
        <charset val="238"/>
      </rPr>
      <t xml:space="preserve"> AKRYLIA  ZLECENIE nr</t>
    </r>
  </si>
  <si>
    <t>WYBIERZ</t>
  </si>
  <si>
    <t xml:space="preserve"> </t>
  </si>
  <si>
    <t>BIAŁY ALPEJSKI TAU AA11046/1001</t>
  </si>
  <si>
    <t>78997 POŁYSK</t>
  </si>
  <si>
    <t>ZŁOTY</t>
  </si>
  <si>
    <t>Zamawiający (firma)</t>
  </si>
  <si>
    <t>DATA ZAMÓWIENIA:</t>
  </si>
  <si>
    <t>BIAŁY TAU AA1982</t>
  </si>
  <si>
    <t>MIEDZIANY</t>
  </si>
  <si>
    <t>KREMOWY TAU AA7496</t>
  </si>
  <si>
    <t>osoba kontaktowa</t>
  </si>
  <si>
    <t>CAPPUCCINO TAU AA7498</t>
  </si>
  <si>
    <t>FRONT symbol/kolor</t>
  </si>
  <si>
    <t>JASNOSZARY TAU AA85384</t>
  </si>
  <si>
    <t>Obrzeże              pod kolor:</t>
  </si>
  <si>
    <t>SZARY TAU AA85383</t>
  </si>
  <si>
    <t>Inne obrzeże kolor:</t>
  </si>
  <si>
    <t>CZARNY TAU  AA8421</t>
  </si>
  <si>
    <t>Grubość frontu (mm)</t>
  </si>
  <si>
    <t>BIAŁY PERŁOWY TAU AA11035/822</t>
  </si>
  <si>
    <t>2849W</t>
  </si>
  <si>
    <t>Dodatkowe obrzeże (mb)</t>
  </si>
  <si>
    <t>WYPEŁNIA AKRYLIA LAMINATED</t>
  </si>
  <si>
    <t>SREBRNY METALIK TAU AA85385</t>
  </si>
  <si>
    <t>587E</t>
  </si>
  <si>
    <r>
      <rPr>
        <b/>
        <sz val="9"/>
        <color rgb="FF000000"/>
        <rFont val="Calibri1"/>
        <charset val="238"/>
      </rPr>
      <t>LEGENDA</t>
    </r>
    <r>
      <rPr>
        <sz val="9"/>
        <color rgb="FF000000"/>
        <rFont val="Calibri1"/>
        <charset val="238"/>
      </rPr>
      <t xml:space="preserve"> - oklejanie formatek:
</t>
    </r>
    <r>
      <rPr>
        <b/>
        <sz val="9"/>
        <color rgb="FF000000"/>
        <rFont val="Calibri1"/>
        <charset val="238"/>
      </rPr>
      <t>ll</t>
    </r>
    <r>
      <rPr>
        <sz val="9"/>
        <color rgb="FF000000"/>
        <rFont val="Calibri1"/>
        <charset val="238"/>
      </rPr>
      <t xml:space="preserve"> - oklejenie z dwóch stron po wymiarze
</t>
    </r>
    <r>
      <rPr>
        <b/>
        <sz val="9"/>
        <color rgb="FF000000"/>
        <rFont val="Calibri1"/>
        <charset val="238"/>
      </rPr>
      <t>l</t>
    </r>
    <r>
      <rPr>
        <sz val="9"/>
        <color rgb="FF000000"/>
        <rFont val="Calibri1"/>
        <charset val="238"/>
      </rPr>
      <t xml:space="preserve"> - oklejenie z jednej strony po wymiarze (w produktach Akrylia Dekor występuje kierunkowość usłojenia, a w kolorach metalicznych kierunkowość montażu, konieczny jest RYSUNEK frontów z zaznaczeniem, którą stronę należy okleić)
</t>
    </r>
    <r>
      <rPr>
        <b/>
        <sz val="9"/>
        <color rgb="FF000000"/>
        <rFont val="Calibri1"/>
        <charset val="238"/>
      </rPr>
      <t>brak</t>
    </r>
    <r>
      <rPr>
        <sz val="9"/>
        <color rgb="FF000000"/>
        <rFont val="Calibri1"/>
        <charset val="238"/>
      </rPr>
      <t xml:space="preserve"> - bez oklejenia
</t>
    </r>
  </si>
  <si>
    <t>DATA WPŁYWU ZLECENIA:</t>
  </si>
  <si>
    <t>CIEMNOSZARY METALIK TAU AA85387</t>
  </si>
  <si>
    <t>1784W</t>
  </si>
  <si>
    <t>KASZMIR TAU AA85468</t>
  </si>
  <si>
    <t>DOSTAWA:</t>
  </si>
  <si>
    <t>naddatek obrzeża</t>
  </si>
  <si>
    <t xml:space="preserve"> ***</t>
  </si>
  <si>
    <t>LP.</t>
  </si>
  <si>
    <t>Wysokość [mm]</t>
  </si>
  <si>
    <t>Obrzeże       [l , ll , brak]</t>
  </si>
  <si>
    <t>Szerokość  [mm]</t>
  </si>
  <si>
    <t>Obrzeże          [l , ll , brak]</t>
  </si>
  <si>
    <t>Ilość formatek [sztuki]</t>
  </si>
  <si>
    <r>
      <rPr>
        <b/>
        <sz val="8"/>
        <color rgb="FF000000"/>
        <rFont val="Arial"/>
        <family val="2"/>
        <charset val="238"/>
      </rPr>
      <t>Ilość [m</t>
    </r>
    <r>
      <rPr>
        <b/>
        <vertAlign val="superscript"/>
        <sz val="8"/>
        <color rgb="FF000000"/>
        <rFont val="Arial"/>
        <family val="2"/>
        <charset val="238"/>
      </rPr>
      <t>2</t>
    </r>
    <r>
      <rPr>
        <b/>
        <sz val="8"/>
        <color rgb="FF000000"/>
        <rFont val="Arial"/>
        <family val="2"/>
        <charset val="238"/>
      </rPr>
      <t>]</t>
    </r>
  </si>
  <si>
    <t>Uwagi</t>
  </si>
  <si>
    <t>LABEL</t>
  </si>
  <si>
    <t>WYS. MV</t>
  </si>
  <si>
    <t>SZER. MV</t>
  </si>
  <si>
    <t>ILOŚĆ</t>
  </si>
  <si>
    <t>WYS.</t>
  </si>
  <si>
    <t xml:space="preserve">SZER. </t>
  </si>
  <si>
    <t>krawędzie oklejane</t>
  </si>
  <si>
    <t>BIAŁY ARKTYCZNY TAS AA5000B</t>
  </si>
  <si>
    <t>II</t>
  </si>
  <si>
    <t>BIAŁY TAS AA1298</t>
  </si>
  <si>
    <t>***</t>
  </si>
  <si>
    <t>BIAŁY TM AA1982</t>
  </si>
  <si>
    <t>BIAŁY PORCELANOWY TM AA11082</t>
  </si>
  <si>
    <t>KREMOWY TM AA7496</t>
  </si>
  <si>
    <t>JASNOSZARY TM AA85468</t>
  </si>
  <si>
    <t>CZARNY TM * AA8421</t>
  </si>
  <si>
    <t>BEŻOWY METALIK TM AA7591</t>
  </si>
  <si>
    <t>3728W</t>
  </si>
  <si>
    <t>SZARY METALIK TM AA85688</t>
  </si>
  <si>
    <t>3727W</t>
  </si>
  <si>
    <t>SZARY TM AA85383</t>
  </si>
  <si>
    <t>CAPUCCINO TM AA 7498</t>
  </si>
  <si>
    <t>BIAŁY PORCELANOWY MV AA1648</t>
  </si>
  <si>
    <t>BIAŁY ALPEJSKI MV AA1649</t>
  </si>
  <si>
    <t>78997 MAT</t>
  </si>
  <si>
    <t>BEŻOWY MV AA7361</t>
  </si>
  <si>
    <t>RÓŻOWY MV AA5987</t>
  </si>
  <si>
    <t>SZARY MV AA7415</t>
  </si>
  <si>
    <t>ZIELONY MV AA4246</t>
  </si>
  <si>
    <t>ANTRACYTOWY MV AA7462</t>
  </si>
  <si>
    <t>CIEMNY GRANATOWY MV AA6230</t>
  </si>
  <si>
    <t>CIEMNY ZIELONY MV AA4258</t>
  </si>
  <si>
    <t>CZARNY MV AA7322</t>
  </si>
  <si>
    <t>KASZMIR MV AA 7393</t>
  </si>
  <si>
    <t>DŻINS MV AA 6220</t>
  </si>
  <si>
    <t>GRAFITOWY MV AA 7394</t>
  </si>
  <si>
    <t>OLIWKOWY MV AA 3703</t>
  </si>
  <si>
    <t>JASNORÓŻOWY MV AA 3501</t>
  </si>
  <si>
    <t>POPIEL MV AA 7473</t>
  </si>
  <si>
    <t>MOKKA MUS MV AA 3504</t>
  </si>
  <si>
    <t>RAZEM</t>
  </si>
  <si>
    <t>ORZECH BIAŁY DM AA 3730</t>
  </si>
  <si>
    <t>2954W</t>
  </si>
  <si>
    <t>DĄB ZŁOTY DM AA K003</t>
  </si>
  <si>
    <t>DM K003</t>
  </si>
  <si>
    <t>ORZECH BIAŁY DP AA 3730</t>
  </si>
  <si>
    <t>DP 3730</t>
  </si>
  <si>
    <t>DĄB ZŁOTY DP AA K003</t>
  </si>
  <si>
    <t>DP K003</t>
  </si>
  <si>
    <t>SZAMPAŃSKI PT AA 7045</t>
  </si>
  <si>
    <t>GRANITOWY SZARY PT AA 85934</t>
  </si>
  <si>
    <t>BIAŁY ARKTYCZNY PT AA 11279</t>
  </si>
  <si>
    <t>MAGNOLIA PT AA 7656</t>
  </si>
  <si>
    <t>KASZMIR PT AA 85993</t>
  </si>
  <si>
    <t>SZARY KAMIENNY PT AA 85901</t>
  </si>
  <si>
    <t>SZARY PYŁ PT AA 85933</t>
  </si>
  <si>
    <t>CZARNY DIAMENTOWY PT AA 81141</t>
  </si>
  <si>
    <t>SZARY JEDWABISTY PT AA 85987</t>
  </si>
  <si>
    <t>SZARY KAMIENNY PT AA 86013</t>
  </si>
  <si>
    <t>BIAŁY PT AA 11351</t>
  </si>
  <si>
    <t>GRAFITOWO SZARY MP AA 2304</t>
  </si>
  <si>
    <t>KREMOWO BEŻOWY MP AA 2801</t>
  </si>
  <si>
    <t>KRUCZA CZERŃ MP AA 2201</t>
  </si>
  <si>
    <t>KASZMIROWY BEŻ MP AA 2401</t>
  </si>
  <si>
    <t>ŚNIEŻNOBIAŁY MP AA 2101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</si>
</sst>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zł-415];[Red]\-#,##0.00\ [$zł-415]"/>
    <numFmt numFmtId="165" formatCode="d\.mm\.yyyy"/>
    <numFmt numFmtId="166" formatCode="0.000"/>
    <numFmt numFmtId="167" formatCode="0[$ szt.-415]"/>
    <numFmt numFmtId="168" formatCode="0[$ MB-415]"/>
  </numFmts>
  <fonts count="25"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color rgb="FF000000"/>
      <name val="Calibri1"/>
      <charset val="238"/>
    </font>
    <font>
      <b/>
      <sz val="8"/>
      <color rgb="FF000000"/>
      <name val="Calibri"/>
      <family val="2"/>
      <charset val="238"/>
    </font>
    <font>
      <b/>
      <sz val="2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0"/>
      <color rgb="FF9C57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u/>
      <sz val="9"/>
      <color rgb="FFFF0000"/>
      <name val="Calibri1"/>
      <charset val="238"/>
    </font>
    <font>
      <sz val="10"/>
      <color rgb="FF000000"/>
      <name val="Calibri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rgb="FF000000"/>
      <name val="Calibri1"/>
      <charset val="238"/>
    </font>
    <font>
      <b/>
      <sz val="9"/>
      <color rgb="FF000000"/>
      <name val="Calibri1"/>
      <charset val="238"/>
    </font>
    <font>
      <sz val="9"/>
      <color rgb="FF000000"/>
      <name val="Calibri1"/>
      <charset val="238"/>
    </font>
    <font>
      <b/>
      <sz val="10"/>
      <color rgb="FF000000"/>
      <name val="Calibri1"/>
      <charset val="238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7"/>
      <color rgb="FF000000"/>
      <name val="Calibri1"/>
      <charset val="238"/>
    </font>
    <font>
      <b/>
      <i/>
      <sz val="13"/>
      <color rgb="FF000000"/>
      <name val="Arial"/>
      <family val="2"/>
      <charset val="238"/>
    </font>
    <font>
      <b/>
      <sz val="13"/>
      <color rgb="FF000000"/>
      <name val="Arial"/>
      <family val="2"/>
      <charset val="238"/>
    </font>
    <font>
      <b/>
      <sz val="13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0066FF"/>
        <bgColor rgb="FF3366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Protection="0">
      <alignment horizontal="center" textRotation="90"/>
    </xf>
    <xf numFmtId="0" fontId="2" fillId="0" borderId="0" applyBorder="0" applyProtection="0"/>
    <xf numFmtId="164" fontId="2" fillId="0" borderId="0" applyBorder="0" applyProtection="0"/>
    <xf numFmtId="0" fontId="3" fillId="0" borderId="0" applyBorder="0" applyProtection="0"/>
    <xf numFmtId="0" fontId="7" fillId="2" borderId="0" applyBorder="0" applyProtection="0"/>
  </cellStyleXfs>
  <cellXfs count="64">
    <xf numFmtId="0" fontId="0" fillId="0" borderId="0" xfId="0"/>
    <xf numFmtId="0" fontId="3" fillId="0" borderId="0" xfId="4" applyFont="1" applyBorder="1" applyAlignment="1" applyProtection="1">
      <protection locked="0"/>
    </xf>
    <xf numFmtId="0" fontId="3" fillId="0" borderId="0" xfId="4" applyFont="1" applyBorder="1" applyAlignment="1" applyProtection="1"/>
    <xf numFmtId="0" fontId="3" fillId="0" borderId="0" xfId="4" applyFont="1" applyBorder="1" applyAlignment="1" applyProtection="1">
      <alignment horizontal="right"/>
      <protection locked="0"/>
    </xf>
    <xf numFmtId="0" fontId="6" fillId="3" borderId="0" xfId="4" applyFont="1" applyFill="1" applyBorder="1" applyAlignment="1" applyProtection="1">
      <alignment vertical="center"/>
      <protection locked="0"/>
    </xf>
    <xf numFmtId="0" fontId="5" fillId="3" borderId="0" xfId="4" applyFont="1" applyFill="1" applyBorder="1" applyAlignment="1" applyProtection="1">
      <alignment horizontal="left" vertical="center"/>
      <protection locked="0"/>
    </xf>
    <xf numFmtId="0" fontId="3" fillId="3" borderId="0" xfId="4" applyFont="1" applyFill="1" applyBorder="1" applyAlignment="1" applyProtection="1">
      <protection locked="0"/>
    </xf>
    <xf numFmtId="0" fontId="3" fillId="3" borderId="0" xfId="4" applyFont="1" applyFill="1" applyBorder="1" applyAlignment="1" applyProtection="1"/>
    <xf numFmtId="0" fontId="3" fillId="3" borderId="0" xfId="4" applyFont="1" applyFill="1" applyBorder="1" applyAlignment="1" applyProtection="1">
      <alignment vertical="center" wrapText="1"/>
      <protection locked="0"/>
    </xf>
    <xf numFmtId="0" fontId="3" fillId="3" borderId="0" xfId="4" applyFont="1" applyFill="1" applyBorder="1" applyAlignment="1" applyProtection="1">
      <alignment vertical="center"/>
      <protection locked="0"/>
    </xf>
    <xf numFmtId="0" fontId="3" fillId="3" borderId="0" xfId="4" applyFont="1" applyFill="1" applyBorder="1" applyAlignment="1" applyProtection="1">
      <alignment vertical="center" wrapText="1"/>
    </xf>
    <xf numFmtId="0" fontId="7" fillId="2" borderId="0" xfId="5" applyFont="1" applyBorder="1" applyAlignment="1" applyProtection="1">
      <alignment horizontal="right"/>
      <protection locked="0"/>
    </xf>
    <xf numFmtId="0" fontId="8" fillId="4" borderId="1" xfId="4" applyFont="1" applyFill="1" applyBorder="1" applyAlignment="1" applyProtection="1">
      <alignment horizontal="left" vertical="center" wrapText="1"/>
      <protection locked="0"/>
    </xf>
    <xf numFmtId="0" fontId="8" fillId="4" borderId="0" xfId="4" applyFont="1" applyFill="1" applyBorder="1" applyAlignment="1" applyProtection="1">
      <alignment horizontal="left" vertical="center" wrapText="1"/>
    </xf>
    <xf numFmtId="165" fontId="8" fillId="4" borderId="1" xfId="4" applyNumberFormat="1" applyFont="1" applyFill="1" applyBorder="1" applyAlignment="1" applyProtection="1">
      <alignment horizontal="left" vertical="center" wrapText="1"/>
      <protection locked="0"/>
    </xf>
    <xf numFmtId="165" fontId="8" fillId="4" borderId="0" xfId="4" applyNumberFormat="1" applyFont="1" applyFill="1" applyBorder="1" applyAlignment="1" applyProtection="1">
      <alignment horizontal="left" vertical="center" wrapText="1"/>
    </xf>
    <xf numFmtId="0" fontId="8" fillId="4" borderId="3" xfId="4" applyFont="1" applyFill="1" applyBorder="1" applyAlignment="1" applyProtection="1">
      <alignment horizontal="left" vertical="center" wrapText="1"/>
      <protection locked="0"/>
    </xf>
    <xf numFmtId="0" fontId="8" fillId="4" borderId="3" xfId="4" applyFont="1" applyFill="1" applyBorder="1" applyAlignment="1" applyProtection="1">
      <alignment horizontal="left" vertical="center" wrapText="1"/>
    </xf>
    <xf numFmtId="0" fontId="10" fillId="0" borderId="5" xfId="4" applyFont="1" applyBorder="1" applyAlignment="1" applyProtection="1">
      <alignment vertical="center"/>
      <protection locked="0"/>
    </xf>
    <xf numFmtId="0" fontId="3" fillId="0" borderId="6" xfId="4" applyFont="1" applyBorder="1" applyAlignment="1" applyProtection="1">
      <protection locked="0"/>
    </xf>
    <xf numFmtId="0" fontId="3" fillId="0" borderId="6" xfId="4" applyFont="1" applyBorder="1" applyAlignment="1" applyProtection="1"/>
    <xf numFmtId="0" fontId="3" fillId="0" borderId="7" xfId="4" applyFont="1" applyBorder="1" applyAlignment="1" applyProtection="1">
      <protection locked="0"/>
    </xf>
    <xf numFmtId="0" fontId="3" fillId="0" borderId="7" xfId="4" applyFont="1" applyBorder="1" applyAlignment="1" applyProtection="1"/>
    <xf numFmtId="0" fontId="13" fillId="0" borderId="9" xfId="4" applyFont="1" applyBorder="1" applyAlignment="1" applyProtection="1">
      <alignment horizontal="center"/>
    </xf>
    <xf numFmtId="0" fontId="3" fillId="0" borderId="1" xfId="4" applyFont="1" applyBorder="1" applyAlignment="1" applyProtection="1">
      <alignment horizontal="center"/>
    </xf>
    <xf numFmtId="0" fontId="13" fillId="0" borderId="1" xfId="4" applyFont="1" applyBorder="1" applyAlignment="1" applyProtection="1">
      <alignment horizontal="center" vertical="center"/>
    </xf>
    <xf numFmtId="0" fontId="3" fillId="0" borderId="1" xfId="4" applyFont="1" applyBorder="1" applyAlignment="1" applyProtection="1"/>
    <xf numFmtId="0" fontId="3" fillId="0" borderId="0" xfId="4" applyFont="1" applyBorder="1" applyAlignment="1" applyProtection="1">
      <alignment wrapText="1"/>
    </xf>
    <xf numFmtId="0" fontId="17" fillId="5" borderId="1" xfId="4" applyFont="1" applyFill="1" applyBorder="1" applyAlignment="1" applyProtection="1">
      <alignment horizontal="center" vertical="center" wrapText="1"/>
    </xf>
    <xf numFmtId="0" fontId="17" fillId="5" borderId="10" xfId="4" applyFont="1" applyFill="1" applyBorder="1" applyAlignment="1" applyProtection="1">
      <alignment horizontal="center" vertical="center" wrapText="1"/>
    </xf>
    <xf numFmtId="0" fontId="3" fillId="0" borderId="0" xfId="4" applyFont="1" applyBorder="1" applyAlignment="1" applyProtection="1">
      <alignment horizontal="left"/>
    </xf>
    <xf numFmtId="0" fontId="3" fillId="0" borderId="1" xfId="4" applyFont="1" applyBorder="1" applyAlignment="1" applyProtection="1">
      <alignment horizontal="center" vertical="center" wrapText="1"/>
      <protection locked="0"/>
    </xf>
    <xf numFmtId="0" fontId="19" fillId="0" borderId="1" xfId="4" applyFont="1" applyBorder="1" applyAlignment="1" applyProtection="1">
      <alignment vertical="center" wrapText="1"/>
      <protection locked="0"/>
    </xf>
    <xf numFmtId="2" fontId="20" fillId="0" borderId="1" xfId="4" applyNumberFormat="1" applyFont="1" applyBorder="1" applyAlignment="1" applyProtection="1">
      <alignment horizontal="center" vertical="center" wrapText="1"/>
      <protection locked="0"/>
    </xf>
    <xf numFmtId="0" fontId="19" fillId="0" borderId="1" xfId="4" applyFont="1" applyBorder="1" applyAlignment="1" applyProtection="1">
      <alignment vertical="center"/>
      <protection locked="0"/>
    </xf>
    <xf numFmtId="0" fontId="19" fillId="0" borderId="1" xfId="4" applyFont="1" applyBorder="1" applyAlignment="1" applyProtection="1">
      <alignment horizontal="center" vertical="center" wrapText="1"/>
      <protection locked="0"/>
    </xf>
    <xf numFmtId="166" fontId="20" fillId="0" borderId="1" xfId="4" applyNumberFormat="1" applyFont="1" applyBorder="1" applyAlignment="1" applyProtection="1">
      <alignment horizontal="center" vertical="center" wrapText="1"/>
    </xf>
    <xf numFmtId="49" fontId="21" fillId="0" borderId="1" xfId="4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/>
    <xf numFmtId="2" fontId="20" fillId="0" borderId="1" xfId="4" applyNumberFormat="1" applyFont="1" applyBorder="1" applyAlignment="1" applyProtection="1">
      <alignment horizontal="center" vertical="center"/>
      <protection locked="0"/>
    </xf>
    <xf numFmtId="49" fontId="3" fillId="0" borderId="1" xfId="4" applyNumberFormat="1" applyFont="1" applyBorder="1" applyAlignment="1" applyProtection="1">
      <alignment vertical="center" wrapText="1"/>
      <protection locked="0"/>
    </xf>
    <xf numFmtId="167" fontId="23" fillId="0" borderId="1" xfId="4" applyNumberFormat="1" applyFont="1" applyBorder="1" applyAlignment="1" applyProtection="1">
      <alignment horizontal="center" vertical="center" wrapText="1"/>
    </xf>
    <xf numFmtId="2" fontId="23" fillId="0" borderId="1" xfId="4" applyNumberFormat="1" applyFont="1" applyBorder="1" applyAlignment="1" applyProtection="1">
      <alignment horizontal="center" vertical="center" wrapText="1"/>
    </xf>
    <xf numFmtId="168" fontId="24" fillId="0" borderId="1" xfId="4" applyNumberFormat="1" applyFont="1" applyBorder="1" applyAlignment="1" applyProtection="1">
      <alignment horizontal="left"/>
    </xf>
    <xf numFmtId="0" fontId="3" fillId="0" borderId="0" xfId="4" applyFont="1" applyBorder="1" applyAlignment="1" applyProtection="1">
      <alignment horizontal="left"/>
      <protection locked="0"/>
    </xf>
    <xf numFmtId="167" fontId="3" fillId="0" borderId="0" xfId="4" applyNumberFormat="1" applyFont="1" applyBorder="1" applyAlignment="1" applyProtection="1"/>
    <xf numFmtId="168" fontId="3" fillId="0" borderId="0" xfId="4" applyNumberFormat="1" applyFont="1" applyBorder="1" applyAlignment="1" applyProtection="1"/>
    <xf numFmtId="0" fontId="3" fillId="0" borderId="0" xfId="4" applyFont="1" applyBorder="1" applyAlignment="1" applyProtection="1">
      <alignment horizontal="right"/>
    </xf>
    <xf numFmtId="0" fontId="14" fillId="3" borderId="1" xfId="4" applyFont="1" applyFill="1" applyBorder="1" applyAlignment="1" applyProtection="1">
      <alignment horizontal="left" vertical="top" wrapText="1"/>
    </xf>
    <xf numFmtId="0" fontId="16" fillId="0" borderId="1" xfId="4" applyFont="1" applyBorder="1" applyAlignment="1" applyProtection="1">
      <alignment horizontal="center" wrapText="1"/>
    </xf>
    <xf numFmtId="0" fontId="3" fillId="0" borderId="1" xfId="4" applyFont="1" applyBorder="1" applyAlignment="1" applyProtection="1">
      <alignment horizontal="center"/>
    </xf>
    <xf numFmtId="0" fontId="22" fillId="0" borderId="1" xfId="4" applyFont="1" applyBorder="1" applyAlignment="1" applyProtection="1">
      <alignment horizontal="right" vertical="center" wrapText="1"/>
    </xf>
    <xf numFmtId="0" fontId="11" fillId="3" borderId="4" xfId="4" applyFont="1" applyFill="1" applyBorder="1" applyAlignment="1" applyProtection="1">
      <alignment horizontal="left" vertical="center" wrapText="1"/>
      <protection locked="0"/>
    </xf>
    <xf numFmtId="0" fontId="11" fillId="3" borderId="1" xfId="4" applyFont="1" applyFill="1" applyBorder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 applyProtection="1">
      <protection locked="0"/>
    </xf>
    <xf numFmtId="0" fontId="13" fillId="0" borderId="9" xfId="4" applyFont="1" applyBorder="1" applyAlignment="1" applyProtection="1">
      <alignment horizontal="center"/>
      <protection locked="0"/>
    </xf>
    <xf numFmtId="0" fontId="9" fillId="3" borderId="4" xfId="4" applyFont="1" applyFill="1" applyBorder="1" applyAlignment="1" applyProtection="1">
      <alignment horizontal="left" vertical="center" wrapText="1"/>
      <protection locked="0"/>
    </xf>
    <xf numFmtId="0" fontId="10" fillId="0" borderId="5" xfId="4" applyFont="1" applyBorder="1" applyAlignment="1" applyProtection="1">
      <alignment horizontal="center" vertical="center"/>
      <protection locked="0"/>
    </xf>
    <xf numFmtId="0" fontId="11" fillId="3" borderId="3" xfId="4" applyFont="1" applyFill="1" applyBorder="1" applyAlignment="1" applyProtection="1">
      <alignment horizontal="left" vertical="center" wrapText="1"/>
      <protection locked="0"/>
    </xf>
    <xf numFmtId="0" fontId="4" fillId="3" borderId="0" xfId="4" applyFont="1" applyFill="1" applyBorder="1" applyAlignment="1" applyProtection="1">
      <alignment horizontal="left" vertical="center"/>
      <protection locked="0"/>
    </xf>
    <xf numFmtId="0" fontId="8" fillId="4" borderId="1" xfId="4" applyFont="1" applyFill="1" applyBorder="1" applyAlignment="1" applyProtection="1">
      <alignment horizontal="left" vertical="center" wrapText="1"/>
      <protection locked="0"/>
    </xf>
    <xf numFmtId="0" fontId="8" fillId="4" borderId="1" xfId="4" applyFont="1" applyFill="1" applyBorder="1" applyAlignment="1" applyProtection="1">
      <alignment horizontal="center" vertical="center" wrapText="1"/>
      <protection locked="0"/>
    </xf>
    <xf numFmtId="0" fontId="8" fillId="4" borderId="2" xfId="4" applyFont="1" applyFill="1" applyBorder="1" applyAlignment="1" applyProtection="1">
      <alignment horizontal="left" vertical="center" wrapText="1"/>
      <protection locked="0"/>
    </xf>
    <xf numFmtId="0" fontId="11" fillId="3" borderId="1" xfId="4" applyNumberFormat="1" applyFont="1" applyFill="1" applyBorder="1" applyAlignment="1" applyProtection="1">
      <alignment horizontal="center" vertical="center" wrapText="1"/>
    </xf>
  </cellXfs>
  <cellStyles count="6">
    <cellStyle name="Excel Built-in Neutral" xfId="5" xr:uid="{00000000-0005-0000-0000-00000A000000}"/>
    <cellStyle name="Excel Built-in Normal" xfId="4" xr:uid="{00000000-0005-0000-0000-000009000000}"/>
    <cellStyle name="Nagłówek 1 1" xfId="1" xr:uid="{00000000-0005-0000-0000-000006000000}"/>
    <cellStyle name="Normal" xfId="0" builtinId="0"/>
    <cellStyle name="Wynik 1" xfId="2" xr:uid="{00000000-0005-0000-0000-000007000000}"/>
    <cellStyle name="Wynik2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8"/>
  <sheetViews>
    <sheetView tabSelected="1" zoomScaleNormal="100" workbookViewId="0">
      <selection activeCell="D6" sqref="D6:G6"/>
    </sheetView>
  </sheetViews>
  <sheetFormatPr defaultColWidth="8.125" defaultRowHeight="14.25"/>
  <cols>
    <col min="1" max="1" width="4" style="1" customWidth="1"/>
    <col min="2" max="2" width="9" style="1" customWidth="1"/>
    <col min="3" max="3" width="8.25" style="1" customWidth="1"/>
    <col min="4" max="4" width="9.75" style="1" customWidth="1"/>
    <col min="5" max="5" width="8.375" style="1" customWidth="1"/>
    <col min="6" max="6" width="8.5" style="1" customWidth="1"/>
    <col min="7" max="7" width="15" style="1" customWidth="1"/>
    <col min="8" max="8" width="23.875" style="1" customWidth="1"/>
    <col min="9" max="10" width="12.75" style="2" hidden="1" customWidth="1"/>
    <col min="11" max="13" width="10.375" style="2" hidden="1" customWidth="1"/>
    <col min="14" max="19" width="0" style="2" hidden="1" customWidth="1"/>
    <col min="20" max="23" width="8.75" style="2" hidden="1" customWidth="1"/>
    <col min="24" max="24" width="35.5" style="2" hidden="1" customWidth="1"/>
    <col min="25" max="25" width="12.5" style="3" hidden="1" customWidth="1"/>
    <col min="26" max="26" width="10.75" style="1" hidden="1" customWidth="1"/>
    <col min="27" max="31" width="0" style="1" hidden="1" customWidth="1"/>
    <col min="32" max="32" width="10.5" style="1" hidden="1" customWidth="1"/>
    <col min="33" max="246" width="10.5" style="1" customWidth="1"/>
    <col min="247" max="16384" width="8.125" style="1"/>
  </cols>
  <sheetData>
    <row r="1" spans="1:26" ht="31.5">
      <c r="A1" s="59" t="s">
        <v>0</v>
      </c>
      <c r="B1" s="59"/>
      <c r="C1" s="59"/>
      <c r="D1" s="59"/>
      <c r="E1" s="59"/>
      <c r="F1" s="4"/>
      <c r="G1" s="5">
        <v>2026</v>
      </c>
      <c r="H1" s="6"/>
      <c r="I1" s="7"/>
      <c r="X1" s="2" t="s">
        <v>1</v>
      </c>
      <c r="Y1" s="3" t="s">
        <v>2</v>
      </c>
      <c r="Z1" s="1" t="s">
        <v>2</v>
      </c>
    </row>
    <row r="2" spans="1:26">
      <c r="A2" s="8"/>
      <c r="B2" s="8"/>
      <c r="C2" s="8"/>
      <c r="D2" s="9"/>
      <c r="E2" s="9"/>
      <c r="F2" s="8"/>
      <c r="G2" s="8"/>
      <c r="H2" s="8"/>
      <c r="I2" s="10"/>
      <c r="X2" s="7" t="s">
        <v>3</v>
      </c>
      <c r="Y2" s="11" t="s">
        <v>4</v>
      </c>
      <c r="Z2" s="1" t="s">
        <v>5</v>
      </c>
    </row>
    <row r="3" spans="1:26" ht="30" customHeight="1">
      <c r="A3" s="60" t="s">
        <v>6</v>
      </c>
      <c r="B3" s="60"/>
      <c r="C3" s="60"/>
      <c r="D3" s="61"/>
      <c r="E3" s="61"/>
      <c r="F3" s="61"/>
      <c r="G3" s="61"/>
      <c r="H3" s="12" t="s">
        <v>7</v>
      </c>
      <c r="I3" s="13"/>
      <c r="X3" s="7" t="s">
        <v>8</v>
      </c>
      <c r="Y3" s="11">
        <v>78919</v>
      </c>
      <c r="Z3" s="1" t="s">
        <v>9</v>
      </c>
    </row>
    <row r="4" spans="1:26" ht="30" customHeight="1">
      <c r="A4" s="60"/>
      <c r="B4" s="60"/>
      <c r="C4" s="60"/>
      <c r="D4" s="61"/>
      <c r="E4" s="61"/>
      <c r="F4" s="61"/>
      <c r="G4" s="61"/>
      <c r="H4" s="14"/>
      <c r="I4" s="15"/>
      <c r="X4" s="2" t="s">
        <v>10</v>
      </c>
      <c r="Y4" s="11">
        <v>140252</v>
      </c>
    </row>
    <row r="5" spans="1:26" ht="33.75" customHeight="1">
      <c r="A5" s="62" t="s">
        <v>11</v>
      </c>
      <c r="B5" s="62"/>
      <c r="C5" s="62"/>
      <c r="D5" s="60"/>
      <c r="E5" s="60"/>
      <c r="F5" s="60"/>
      <c r="G5" s="60"/>
      <c r="H5" s="16"/>
      <c r="I5" s="17"/>
      <c r="X5" s="2" t="s">
        <v>12</v>
      </c>
      <c r="Y5" s="11">
        <v>67967</v>
      </c>
    </row>
    <row r="6" spans="1:26" ht="24.75" customHeight="1">
      <c r="A6" s="56" t="s">
        <v>13</v>
      </c>
      <c r="B6" s="56"/>
      <c r="C6" s="18"/>
      <c r="D6" s="57" t="s">
        <v>1</v>
      </c>
      <c r="E6" s="57"/>
      <c r="F6" s="57"/>
      <c r="G6" s="57"/>
      <c r="H6" s="19"/>
      <c r="I6" s="20"/>
      <c r="X6" s="2" t="s">
        <v>14</v>
      </c>
      <c r="Y6" s="11">
        <v>78051</v>
      </c>
    </row>
    <row r="7" spans="1:26" ht="25.5" customHeight="1">
      <c r="A7" s="58" t="s">
        <v>15</v>
      </c>
      <c r="B7" s="58"/>
      <c r="C7" s="58"/>
      <c r="D7" s="63" t="str">
        <f>IF(OR(D8="ZŁOTY",D8="MIEDZIANY"),"",VLOOKUP(D6,X1:Y4896,2,0))</f>
        <v xml:space="preserve"> </v>
      </c>
      <c r="E7" s="63"/>
      <c r="F7" s="63"/>
      <c r="G7" s="63"/>
      <c r="H7" s="21"/>
      <c r="I7" s="22"/>
      <c r="X7" s="2" t="s">
        <v>16</v>
      </c>
      <c r="Y7" s="11">
        <v>78906</v>
      </c>
    </row>
    <row r="8" spans="1:26" ht="27.75" customHeight="1">
      <c r="A8" s="52" t="s">
        <v>17</v>
      </c>
      <c r="B8" s="52"/>
      <c r="C8" s="52"/>
      <c r="D8" s="53" t="s">
        <v>2</v>
      </c>
      <c r="E8" s="53"/>
      <c r="F8" s="53"/>
      <c r="G8" s="53"/>
      <c r="H8" s="21"/>
      <c r="I8" s="22"/>
      <c r="X8" s="2" t="s">
        <v>18</v>
      </c>
      <c r="Y8" s="11">
        <v>76490</v>
      </c>
    </row>
    <row r="9" spans="1:26" ht="15" customHeight="1">
      <c r="A9" s="52" t="s">
        <v>19</v>
      </c>
      <c r="B9" s="52"/>
      <c r="C9" s="52"/>
      <c r="D9" s="53"/>
      <c r="E9" s="53"/>
      <c r="F9" s="53"/>
      <c r="G9" s="53"/>
      <c r="H9" s="21"/>
      <c r="I9" s="22"/>
      <c r="X9" s="7" t="s">
        <v>20</v>
      </c>
      <c r="Y9" s="11" t="s">
        <v>21</v>
      </c>
    </row>
    <row r="10" spans="1:26" ht="15" customHeight="1">
      <c r="A10" s="52" t="s">
        <v>22</v>
      </c>
      <c r="B10" s="52"/>
      <c r="C10" s="52"/>
      <c r="D10" s="54"/>
      <c r="E10" s="54"/>
      <c r="F10" s="54"/>
      <c r="G10" s="55" t="s">
        <v>23</v>
      </c>
      <c r="H10" s="55"/>
      <c r="I10" s="23"/>
      <c r="X10" s="2" t="s">
        <v>24</v>
      </c>
      <c r="Y10" s="11" t="s">
        <v>25</v>
      </c>
    </row>
    <row r="11" spans="1:26" ht="15" customHeight="1">
      <c r="A11" s="48" t="s">
        <v>26</v>
      </c>
      <c r="B11" s="48"/>
      <c r="C11" s="48"/>
      <c r="D11" s="48"/>
      <c r="E11" s="48"/>
      <c r="F11" s="48"/>
      <c r="G11" s="49" t="s">
        <v>27</v>
      </c>
      <c r="H11" s="50"/>
      <c r="I11" s="24"/>
      <c r="X11" s="2" t="s">
        <v>28</v>
      </c>
      <c r="Y11" s="11" t="s">
        <v>29</v>
      </c>
    </row>
    <row r="12" spans="1:26" ht="17.25" customHeight="1">
      <c r="A12" s="48"/>
      <c r="B12" s="48"/>
      <c r="C12" s="48"/>
      <c r="D12" s="48"/>
      <c r="E12" s="48"/>
      <c r="F12" s="48"/>
      <c r="G12" s="49"/>
      <c r="H12" s="50"/>
      <c r="I12" s="24"/>
      <c r="X12" s="2" t="s">
        <v>30</v>
      </c>
      <c r="Y12" s="11">
        <v>140260</v>
      </c>
    </row>
    <row r="13" spans="1:26" ht="72.75" customHeight="1">
      <c r="A13" s="48"/>
      <c r="B13" s="48"/>
      <c r="C13" s="48"/>
      <c r="D13" s="48"/>
      <c r="E13" s="48"/>
      <c r="F13" s="48"/>
      <c r="G13" s="25" t="s">
        <v>31</v>
      </c>
      <c r="H13" s="26"/>
      <c r="I13" s="26"/>
      <c r="Q13" s="27" t="s">
        <v>32</v>
      </c>
      <c r="X13" s="2" t="s">
        <v>33</v>
      </c>
      <c r="Y13" s="11"/>
    </row>
    <row r="14" spans="1:26" ht="33.75">
      <c r="A14" s="28" t="s">
        <v>34</v>
      </c>
      <c r="B14" s="28" t="s">
        <v>35</v>
      </c>
      <c r="C14" s="28" t="s">
        <v>36</v>
      </c>
      <c r="D14" s="28" t="s">
        <v>37</v>
      </c>
      <c r="E14" s="28" t="s">
        <v>38</v>
      </c>
      <c r="F14" s="28" t="s">
        <v>39</v>
      </c>
      <c r="G14" s="28" t="s">
        <v>40</v>
      </c>
      <c r="H14" s="29" t="s">
        <v>41</v>
      </c>
      <c r="I14" s="2" t="s">
        <v>42</v>
      </c>
      <c r="J14" s="30" t="s">
        <v>43</v>
      </c>
      <c r="K14" s="30" t="s">
        <v>44</v>
      </c>
      <c r="L14" s="30" t="s">
        <v>45</v>
      </c>
      <c r="M14" s="2" t="s">
        <v>42</v>
      </c>
      <c r="N14" s="30" t="s">
        <v>46</v>
      </c>
      <c r="O14" s="30" t="s">
        <v>47</v>
      </c>
      <c r="P14" s="30" t="s">
        <v>45</v>
      </c>
      <c r="Q14" s="2">
        <f>50/1000</f>
        <v>0.05</v>
      </c>
      <c r="T14" s="2" t="s">
        <v>48</v>
      </c>
      <c r="X14" s="2" t="s">
        <v>49</v>
      </c>
      <c r="Y14" s="11">
        <v>76367</v>
      </c>
    </row>
    <row r="15" spans="1:26" ht="15.75">
      <c r="A15" s="31">
        <v>1</v>
      </c>
      <c r="B15" s="32"/>
      <c r="C15" s="33" t="s">
        <v>50</v>
      </c>
      <c r="D15" s="34"/>
      <c r="E15" s="33" t="s">
        <v>50</v>
      </c>
      <c r="F15" s="35"/>
      <c r="G15" s="36">
        <f t="shared" ref="G15:G44" si="0">B15/1000*(D15/1000)*F15</f>
        <v>0</v>
      </c>
      <c r="H15" s="37"/>
      <c r="I15" s="38" t="str">
        <f t="shared" ref="I15:I44" si="1">B15&amp;"x"&amp;D15&amp;" "&amp;H15</f>
        <v xml:space="preserve">x </v>
      </c>
      <c r="J15" s="2">
        <f t="shared" ref="J15:J44" si="2">B15+2</f>
        <v>2</v>
      </c>
      <c r="K15" s="2">
        <f t="shared" ref="K15:K44" si="3">D15+2</f>
        <v>2</v>
      </c>
      <c r="L15" s="2">
        <f t="shared" ref="L15:L44" si="4">F15</f>
        <v>0</v>
      </c>
      <c r="M15" s="38" t="str">
        <f t="shared" ref="M15:M44" si="5">B15&amp;"x"&amp;D15&amp;" "&amp;H15</f>
        <v xml:space="preserve">x </v>
      </c>
      <c r="N15" s="2">
        <f t="shared" ref="N15:N44" si="6">B15</f>
        <v>0</v>
      </c>
      <c r="O15" s="2">
        <f t="shared" ref="O15:O44" si="7">D15</f>
        <v>0</v>
      </c>
      <c r="P15" s="2">
        <f t="shared" ref="P15:P44" si="8">F15</f>
        <v>0</v>
      </c>
      <c r="Q15" s="2">
        <f t="shared" ref="Q15:Q44" si="9">IF(C15="II",(B15/1000+$Q$14)*2*F15,0)+IF(C15="I",(B15/1000+$Q$14)*F15,0)+IF(E15="II",(D15/1000+$Q$14)*2*F15,0)+IF(E15="I",(D15/1000+$Q$14)*F15,0)</f>
        <v>0</v>
      </c>
      <c r="T15" s="2">
        <f t="shared" ref="T15:T44" si="10">IF(C15="II",1,0)+IF(C15="I",1,0)</f>
        <v>1</v>
      </c>
      <c r="U15" s="2">
        <f t="shared" ref="U15:U44" si="11">IF(C15="II",1,0)+IF(C15="I",0,0)</f>
        <v>1</v>
      </c>
      <c r="V15" s="2">
        <f t="shared" ref="V15:V44" si="12">IF(E15="II",1,0)+IF(E15="I",1,0)</f>
        <v>1</v>
      </c>
      <c r="W15" s="2">
        <f t="shared" ref="W15:W44" si="13">IF(E15="II",1,0)+IF(E15="I",0,0)</f>
        <v>1</v>
      </c>
      <c r="X15" s="2" t="s">
        <v>51</v>
      </c>
      <c r="Y15" s="11">
        <v>78919</v>
      </c>
    </row>
    <row r="16" spans="1:26" ht="15.75">
      <c r="A16" s="31">
        <v>2</v>
      </c>
      <c r="B16" s="32"/>
      <c r="C16" s="33" t="s">
        <v>50</v>
      </c>
      <c r="D16" s="34"/>
      <c r="E16" s="39" t="s">
        <v>50</v>
      </c>
      <c r="F16" s="35"/>
      <c r="G16" s="36">
        <f t="shared" si="0"/>
        <v>0</v>
      </c>
      <c r="H16" s="37"/>
      <c r="I16" s="38" t="str">
        <f t="shared" si="1"/>
        <v xml:space="preserve">x </v>
      </c>
      <c r="J16" s="2">
        <f t="shared" si="2"/>
        <v>2</v>
      </c>
      <c r="K16" s="2">
        <f t="shared" si="3"/>
        <v>2</v>
      </c>
      <c r="L16" s="2">
        <f t="shared" si="4"/>
        <v>0</v>
      </c>
      <c r="M16" s="38" t="str">
        <f t="shared" si="5"/>
        <v xml:space="preserve">x </v>
      </c>
      <c r="N16" s="2">
        <f t="shared" si="6"/>
        <v>0</v>
      </c>
      <c r="O16" s="2">
        <f t="shared" si="7"/>
        <v>0</v>
      </c>
      <c r="P16" s="2">
        <f t="shared" si="8"/>
        <v>0</v>
      </c>
      <c r="Q16" s="2">
        <f t="shared" si="9"/>
        <v>0</v>
      </c>
      <c r="T16" s="2">
        <f t="shared" si="10"/>
        <v>1</v>
      </c>
      <c r="U16" s="2">
        <f t="shared" si="11"/>
        <v>1</v>
      </c>
      <c r="V16" s="2">
        <f t="shared" si="12"/>
        <v>1</v>
      </c>
      <c r="W16" s="2">
        <f t="shared" si="13"/>
        <v>1</v>
      </c>
      <c r="X16" s="2" t="s">
        <v>52</v>
      </c>
      <c r="Y16" s="11"/>
    </row>
    <row r="17" spans="1:25" ht="15.75">
      <c r="A17" s="31">
        <v>3</v>
      </c>
      <c r="B17" s="32"/>
      <c r="C17" s="33" t="s">
        <v>50</v>
      </c>
      <c r="D17" s="34"/>
      <c r="E17" s="39" t="s">
        <v>50</v>
      </c>
      <c r="F17" s="35"/>
      <c r="G17" s="36">
        <f t="shared" si="0"/>
        <v>0</v>
      </c>
      <c r="H17" s="37"/>
      <c r="I17" s="38" t="str">
        <f t="shared" si="1"/>
        <v xml:space="preserve">x </v>
      </c>
      <c r="J17" s="2">
        <f t="shared" si="2"/>
        <v>2</v>
      </c>
      <c r="K17" s="2">
        <f t="shared" si="3"/>
        <v>2</v>
      </c>
      <c r="L17" s="2">
        <f t="shared" si="4"/>
        <v>0</v>
      </c>
      <c r="M17" s="38" t="str">
        <f t="shared" si="5"/>
        <v xml:space="preserve">x </v>
      </c>
      <c r="N17" s="2">
        <f t="shared" si="6"/>
        <v>0</v>
      </c>
      <c r="O17" s="2">
        <f t="shared" si="7"/>
        <v>0</v>
      </c>
      <c r="P17" s="2">
        <f t="shared" si="8"/>
        <v>0</v>
      </c>
      <c r="Q17" s="2">
        <f t="shared" si="9"/>
        <v>0</v>
      </c>
      <c r="T17" s="2">
        <f t="shared" si="10"/>
        <v>1</v>
      </c>
      <c r="U17" s="2">
        <f t="shared" si="11"/>
        <v>1</v>
      </c>
      <c r="V17" s="2">
        <f t="shared" si="12"/>
        <v>1</v>
      </c>
      <c r="W17" s="2">
        <f t="shared" si="13"/>
        <v>1</v>
      </c>
      <c r="X17" s="2" t="s">
        <v>53</v>
      </c>
      <c r="Y17" s="11">
        <v>140318</v>
      </c>
    </row>
    <row r="18" spans="1:25" ht="15.75">
      <c r="A18" s="31">
        <v>4</v>
      </c>
      <c r="B18" s="32"/>
      <c r="C18" s="33" t="s">
        <v>50</v>
      </c>
      <c r="D18" s="34"/>
      <c r="E18" s="39" t="s">
        <v>50</v>
      </c>
      <c r="F18" s="35"/>
      <c r="G18" s="36">
        <f t="shared" si="0"/>
        <v>0</v>
      </c>
      <c r="H18" s="37"/>
      <c r="I18" s="38" t="str">
        <f t="shared" si="1"/>
        <v xml:space="preserve">x </v>
      </c>
      <c r="J18" s="2">
        <f t="shared" si="2"/>
        <v>2</v>
      </c>
      <c r="K18" s="2">
        <f t="shared" si="3"/>
        <v>2</v>
      </c>
      <c r="L18" s="2">
        <f t="shared" si="4"/>
        <v>0</v>
      </c>
      <c r="M18" s="38" t="str">
        <f t="shared" si="5"/>
        <v xml:space="preserve">x </v>
      </c>
      <c r="N18" s="2">
        <f t="shared" si="6"/>
        <v>0</v>
      </c>
      <c r="O18" s="2">
        <f t="shared" si="7"/>
        <v>0</v>
      </c>
      <c r="P18" s="2">
        <f t="shared" si="8"/>
        <v>0</v>
      </c>
      <c r="Q18" s="2">
        <f t="shared" si="9"/>
        <v>0</v>
      </c>
      <c r="T18" s="2">
        <f t="shared" si="10"/>
        <v>1</v>
      </c>
      <c r="U18" s="2">
        <f t="shared" si="11"/>
        <v>1</v>
      </c>
      <c r="V18" s="2">
        <f t="shared" si="12"/>
        <v>1</v>
      </c>
      <c r="W18" s="2">
        <f t="shared" si="13"/>
        <v>1</v>
      </c>
      <c r="X18" s="2" t="s">
        <v>54</v>
      </c>
      <c r="Y18" s="11">
        <v>140777</v>
      </c>
    </row>
    <row r="19" spans="1:25" ht="15.75">
      <c r="A19" s="31">
        <v>5</v>
      </c>
      <c r="B19" s="32"/>
      <c r="C19" s="33" t="s">
        <v>50</v>
      </c>
      <c r="D19" s="34"/>
      <c r="E19" s="39" t="s">
        <v>50</v>
      </c>
      <c r="F19" s="35"/>
      <c r="G19" s="36">
        <f t="shared" si="0"/>
        <v>0</v>
      </c>
      <c r="H19" s="37"/>
      <c r="I19" s="38" t="str">
        <f t="shared" si="1"/>
        <v xml:space="preserve">x </v>
      </c>
      <c r="J19" s="2">
        <f t="shared" si="2"/>
        <v>2</v>
      </c>
      <c r="K19" s="2">
        <f t="shared" si="3"/>
        <v>2</v>
      </c>
      <c r="L19" s="2">
        <f t="shared" si="4"/>
        <v>0</v>
      </c>
      <c r="M19" s="38" t="str">
        <f t="shared" si="5"/>
        <v xml:space="preserve">x </v>
      </c>
      <c r="N19" s="2">
        <f t="shared" si="6"/>
        <v>0</v>
      </c>
      <c r="O19" s="2">
        <f t="shared" si="7"/>
        <v>0</v>
      </c>
      <c r="P19" s="2">
        <f t="shared" si="8"/>
        <v>0</v>
      </c>
      <c r="Q19" s="2">
        <f t="shared" si="9"/>
        <v>0</v>
      </c>
      <c r="T19" s="2">
        <f t="shared" si="10"/>
        <v>1</v>
      </c>
      <c r="U19" s="2">
        <f t="shared" si="11"/>
        <v>1</v>
      </c>
      <c r="V19" s="2">
        <f t="shared" si="12"/>
        <v>1</v>
      </c>
      <c r="W19" s="2">
        <f t="shared" si="13"/>
        <v>1</v>
      </c>
      <c r="X19" s="2" t="s">
        <v>55</v>
      </c>
      <c r="Y19" s="11">
        <v>140590</v>
      </c>
    </row>
    <row r="20" spans="1:25" ht="15.75">
      <c r="A20" s="31">
        <v>6</v>
      </c>
      <c r="B20" s="32"/>
      <c r="C20" s="33" t="s">
        <v>50</v>
      </c>
      <c r="D20" s="34"/>
      <c r="E20" s="39" t="s">
        <v>50</v>
      </c>
      <c r="F20" s="35"/>
      <c r="G20" s="36">
        <f t="shared" si="0"/>
        <v>0</v>
      </c>
      <c r="H20" s="37"/>
      <c r="I20" s="38" t="str">
        <f t="shared" si="1"/>
        <v xml:space="preserve">x </v>
      </c>
      <c r="J20" s="2">
        <f t="shared" si="2"/>
        <v>2</v>
      </c>
      <c r="K20" s="2">
        <f t="shared" si="3"/>
        <v>2</v>
      </c>
      <c r="L20" s="2">
        <f t="shared" si="4"/>
        <v>0</v>
      </c>
      <c r="M20" s="38" t="str">
        <f t="shared" si="5"/>
        <v xml:space="preserve">x </v>
      </c>
      <c r="N20" s="2">
        <f t="shared" si="6"/>
        <v>0</v>
      </c>
      <c r="O20" s="2">
        <f t="shared" si="7"/>
        <v>0</v>
      </c>
      <c r="P20" s="2">
        <f t="shared" si="8"/>
        <v>0</v>
      </c>
      <c r="Q20" s="2">
        <f t="shared" si="9"/>
        <v>0</v>
      </c>
      <c r="T20" s="2">
        <f t="shared" si="10"/>
        <v>1</v>
      </c>
      <c r="U20" s="2">
        <f t="shared" si="11"/>
        <v>1</v>
      </c>
      <c r="V20" s="2">
        <f t="shared" si="12"/>
        <v>1</v>
      </c>
      <c r="W20" s="2">
        <f t="shared" si="13"/>
        <v>1</v>
      </c>
      <c r="X20" s="2" t="s">
        <v>56</v>
      </c>
      <c r="Y20" s="11">
        <v>140342</v>
      </c>
    </row>
    <row r="21" spans="1:25" ht="15.75">
      <c r="A21" s="31">
        <v>7</v>
      </c>
      <c r="B21" s="32"/>
      <c r="C21" s="33" t="s">
        <v>50</v>
      </c>
      <c r="D21" s="34"/>
      <c r="E21" s="39" t="s">
        <v>50</v>
      </c>
      <c r="F21" s="35"/>
      <c r="G21" s="36">
        <f t="shared" si="0"/>
        <v>0</v>
      </c>
      <c r="H21" s="37"/>
      <c r="I21" s="38" t="str">
        <f t="shared" si="1"/>
        <v xml:space="preserve">x </v>
      </c>
      <c r="J21" s="2">
        <f t="shared" si="2"/>
        <v>2</v>
      </c>
      <c r="K21" s="2">
        <f t="shared" si="3"/>
        <v>2</v>
      </c>
      <c r="L21" s="2">
        <f t="shared" si="4"/>
        <v>0</v>
      </c>
      <c r="M21" s="38" t="str">
        <f t="shared" si="5"/>
        <v xml:space="preserve">x </v>
      </c>
      <c r="N21" s="2">
        <f t="shared" si="6"/>
        <v>0</v>
      </c>
      <c r="O21" s="2">
        <f t="shared" si="7"/>
        <v>0</v>
      </c>
      <c r="P21" s="2">
        <f t="shared" si="8"/>
        <v>0</v>
      </c>
      <c r="Q21" s="2">
        <f t="shared" si="9"/>
        <v>0</v>
      </c>
      <c r="T21" s="2">
        <f t="shared" si="10"/>
        <v>1</v>
      </c>
      <c r="U21" s="2">
        <f t="shared" si="11"/>
        <v>1</v>
      </c>
      <c r="V21" s="2">
        <f t="shared" si="12"/>
        <v>1</v>
      </c>
      <c r="W21" s="2">
        <f t="shared" si="13"/>
        <v>1</v>
      </c>
      <c r="X21" s="2" t="s">
        <v>57</v>
      </c>
      <c r="Y21" s="11">
        <v>140339</v>
      </c>
    </row>
    <row r="22" spans="1:25" ht="15.75">
      <c r="A22" s="31">
        <v>8</v>
      </c>
      <c r="B22" s="32"/>
      <c r="C22" s="33" t="s">
        <v>50</v>
      </c>
      <c r="D22" s="34"/>
      <c r="E22" s="39" t="s">
        <v>50</v>
      </c>
      <c r="F22" s="35"/>
      <c r="G22" s="36">
        <f t="shared" si="0"/>
        <v>0</v>
      </c>
      <c r="H22" s="40"/>
      <c r="I22" s="38" t="str">
        <f t="shared" si="1"/>
        <v xml:space="preserve">x </v>
      </c>
      <c r="J22" s="2">
        <f t="shared" si="2"/>
        <v>2</v>
      </c>
      <c r="K22" s="2">
        <f t="shared" si="3"/>
        <v>2</v>
      </c>
      <c r="L22" s="2">
        <f t="shared" si="4"/>
        <v>0</v>
      </c>
      <c r="M22" s="38" t="str">
        <f t="shared" si="5"/>
        <v xml:space="preserve">x </v>
      </c>
      <c r="N22" s="2">
        <f t="shared" si="6"/>
        <v>0</v>
      </c>
      <c r="O22" s="2">
        <f t="shared" si="7"/>
        <v>0</v>
      </c>
      <c r="P22" s="2">
        <f t="shared" si="8"/>
        <v>0</v>
      </c>
      <c r="Q22" s="2">
        <f t="shared" si="9"/>
        <v>0</v>
      </c>
      <c r="T22" s="2">
        <f t="shared" si="10"/>
        <v>1</v>
      </c>
      <c r="U22" s="2">
        <f t="shared" si="11"/>
        <v>1</v>
      </c>
      <c r="V22" s="2">
        <f t="shared" si="12"/>
        <v>1</v>
      </c>
      <c r="W22" s="2">
        <f t="shared" si="13"/>
        <v>1</v>
      </c>
      <c r="X22" s="2" t="s">
        <v>58</v>
      </c>
      <c r="Y22" s="11" t="s">
        <v>59</v>
      </c>
    </row>
    <row r="23" spans="1:25" ht="15.75">
      <c r="A23" s="31">
        <v>9</v>
      </c>
      <c r="B23" s="32"/>
      <c r="C23" s="33" t="s">
        <v>50</v>
      </c>
      <c r="D23" s="34"/>
      <c r="E23" s="39" t="s">
        <v>50</v>
      </c>
      <c r="F23" s="35"/>
      <c r="G23" s="36">
        <f t="shared" si="0"/>
        <v>0</v>
      </c>
      <c r="H23" s="40"/>
      <c r="I23" s="38" t="str">
        <f t="shared" si="1"/>
        <v xml:space="preserve">x </v>
      </c>
      <c r="J23" s="2">
        <f t="shared" si="2"/>
        <v>2</v>
      </c>
      <c r="K23" s="2">
        <f t="shared" si="3"/>
        <v>2</v>
      </c>
      <c r="L23" s="2">
        <f t="shared" si="4"/>
        <v>0</v>
      </c>
      <c r="M23" s="38" t="str">
        <f t="shared" si="5"/>
        <v xml:space="preserve">x </v>
      </c>
      <c r="N23" s="2">
        <f t="shared" si="6"/>
        <v>0</v>
      </c>
      <c r="O23" s="2">
        <f t="shared" si="7"/>
        <v>0</v>
      </c>
      <c r="P23" s="2">
        <f t="shared" si="8"/>
        <v>0</v>
      </c>
      <c r="Q23" s="2">
        <f t="shared" si="9"/>
        <v>0</v>
      </c>
      <c r="T23" s="2">
        <f t="shared" si="10"/>
        <v>1</v>
      </c>
      <c r="U23" s="2">
        <f t="shared" si="11"/>
        <v>1</v>
      </c>
      <c r="V23" s="2">
        <f t="shared" si="12"/>
        <v>1</v>
      </c>
      <c r="W23" s="2">
        <f t="shared" si="13"/>
        <v>1</v>
      </c>
      <c r="X23" s="2" t="s">
        <v>60</v>
      </c>
      <c r="Y23" s="11" t="s">
        <v>61</v>
      </c>
    </row>
    <row r="24" spans="1:25" ht="15.75">
      <c r="A24" s="31">
        <v>10</v>
      </c>
      <c r="B24" s="32"/>
      <c r="C24" s="33" t="s">
        <v>50</v>
      </c>
      <c r="D24" s="34"/>
      <c r="E24" s="39" t="s">
        <v>50</v>
      </c>
      <c r="F24" s="35"/>
      <c r="G24" s="36">
        <f t="shared" si="0"/>
        <v>0</v>
      </c>
      <c r="H24" s="40"/>
      <c r="I24" s="38" t="str">
        <f t="shared" si="1"/>
        <v xml:space="preserve">x </v>
      </c>
      <c r="J24" s="2">
        <f t="shared" si="2"/>
        <v>2</v>
      </c>
      <c r="K24" s="2">
        <f t="shared" si="3"/>
        <v>2</v>
      </c>
      <c r="L24" s="2">
        <f t="shared" si="4"/>
        <v>0</v>
      </c>
      <c r="M24" s="38" t="str">
        <f t="shared" si="5"/>
        <v xml:space="preserve">x </v>
      </c>
      <c r="N24" s="2">
        <f t="shared" si="6"/>
        <v>0</v>
      </c>
      <c r="O24" s="2">
        <f t="shared" si="7"/>
        <v>0</v>
      </c>
      <c r="P24" s="2">
        <f t="shared" si="8"/>
        <v>0</v>
      </c>
      <c r="Q24" s="2">
        <f t="shared" si="9"/>
        <v>0</v>
      </c>
      <c r="T24" s="2">
        <f t="shared" si="10"/>
        <v>1</v>
      </c>
      <c r="U24" s="2">
        <f t="shared" si="11"/>
        <v>1</v>
      </c>
      <c r="V24" s="2">
        <f t="shared" si="12"/>
        <v>1</v>
      </c>
      <c r="W24" s="2">
        <f t="shared" si="13"/>
        <v>1</v>
      </c>
      <c r="X24" s="2" t="s">
        <v>62</v>
      </c>
      <c r="Y24" s="11">
        <v>140337</v>
      </c>
    </row>
    <row r="25" spans="1:25" ht="15.75">
      <c r="A25" s="31">
        <v>11</v>
      </c>
      <c r="B25" s="32"/>
      <c r="C25" s="33" t="s">
        <v>50</v>
      </c>
      <c r="D25" s="34"/>
      <c r="E25" s="39" t="s">
        <v>50</v>
      </c>
      <c r="F25" s="35"/>
      <c r="G25" s="36">
        <f t="shared" si="0"/>
        <v>0</v>
      </c>
      <c r="H25" s="40"/>
      <c r="I25" s="38" t="str">
        <f t="shared" si="1"/>
        <v xml:space="preserve">x </v>
      </c>
      <c r="J25" s="2">
        <f t="shared" si="2"/>
        <v>2</v>
      </c>
      <c r="K25" s="2">
        <f t="shared" si="3"/>
        <v>2</v>
      </c>
      <c r="L25" s="2">
        <f t="shared" si="4"/>
        <v>0</v>
      </c>
      <c r="M25" s="38" t="str">
        <f t="shared" si="5"/>
        <v xml:space="preserve">x </v>
      </c>
      <c r="N25" s="2">
        <f t="shared" si="6"/>
        <v>0</v>
      </c>
      <c r="O25" s="2">
        <f t="shared" si="7"/>
        <v>0</v>
      </c>
      <c r="P25" s="2">
        <f t="shared" si="8"/>
        <v>0</v>
      </c>
      <c r="Q25" s="2">
        <f t="shared" si="9"/>
        <v>0</v>
      </c>
      <c r="T25" s="2">
        <f t="shared" si="10"/>
        <v>1</v>
      </c>
      <c r="U25" s="2">
        <f t="shared" si="11"/>
        <v>1</v>
      </c>
      <c r="V25" s="2">
        <f t="shared" si="12"/>
        <v>1</v>
      </c>
      <c r="W25" s="2">
        <f t="shared" si="13"/>
        <v>1</v>
      </c>
      <c r="X25" s="2" t="s">
        <v>63</v>
      </c>
      <c r="Y25" s="11">
        <v>141031</v>
      </c>
    </row>
    <row r="26" spans="1:25" ht="15.75">
      <c r="A26" s="31">
        <v>12</v>
      </c>
      <c r="B26" s="32"/>
      <c r="C26" s="33" t="s">
        <v>50</v>
      </c>
      <c r="D26" s="34"/>
      <c r="E26" s="39" t="s">
        <v>50</v>
      </c>
      <c r="F26" s="35"/>
      <c r="G26" s="36">
        <f t="shared" si="0"/>
        <v>0</v>
      </c>
      <c r="H26" s="40"/>
      <c r="I26" s="38" t="str">
        <f t="shared" si="1"/>
        <v xml:space="preserve">x </v>
      </c>
      <c r="J26" s="2">
        <f t="shared" si="2"/>
        <v>2</v>
      </c>
      <c r="K26" s="2">
        <f t="shared" si="3"/>
        <v>2</v>
      </c>
      <c r="L26" s="2">
        <f t="shared" si="4"/>
        <v>0</v>
      </c>
      <c r="M26" s="38" t="str">
        <f t="shared" si="5"/>
        <v xml:space="preserve">x </v>
      </c>
      <c r="N26" s="2">
        <f t="shared" si="6"/>
        <v>0</v>
      </c>
      <c r="O26" s="2">
        <f t="shared" si="7"/>
        <v>0</v>
      </c>
      <c r="P26" s="2">
        <f t="shared" si="8"/>
        <v>0</v>
      </c>
      <c r="Q26" s="2">
        <f t="shared" si="9"/>
        <v>0</v>
      </c>
      <c r="T26" s="2">
        <f t="shared" si="10"/>
        <v>1</v>
      </c>
      <c r="U26" s="2">
        <f t="shared" si="11"/>
        <v>1</v>
      </c>
      <c r="V26" s="2">
        <f t="shared" si="12"/>
        <v>1</v>
      </c>
      <c r="W26" s="2">
        <f t="shared" si="13"/>
        <v>1</v>
      </c>
      <c r="X26" s="2" t="s">
        <v>33</v>
      </c>
      <c r="Y26" s="11"/>
    </row>
    <row r="27" spans="1:25" ht="15.75">
      <c r="A27" s="31">
        <v>13</v>
      </c>
      <c r="B27" s="32"/>
      <c r="C27" s="33" t="s">
        <v>50</v>
      </c>
      <c r="D27" s="34"/>
      <c r="E27" s="39" t="s">
        <v>50</v>
      </c>
      <c r="F27" s="35"/>
      <c r="G27" s="36">
        <f t="shared" si="0"/>
        <v>0</v>
      </c>
      <c r="H27" s="40"/>
      <c r="I27" s="38" t="str">
        <f t="shared" si="1"/>
        <v xml:space="preserve">x </v>
      </c>
      <c r="J27" s="2">
        <f t="shared" si="2"/>
        <v>2</v>
      </c>
      <c r="K27" s="2">
        <f t="shared" si="3"/>
        <v>2</v>
      </c>
      <c r="L27" s="2">
        <f t="shared" si="4"/>
        <v>0</v>
      </c>
      <c r="M27" s="38" t="str">
        <f t="shared" si="5"/>
        <v xml:space="preserve">x </v>
      </c>
      <c r="N27" s="2">
        <f t="shared" si="6"/>
        <v>0</v>
      </c>
      <c r="O27" s="2">
        <f t="shared" si="7"/>
        <v>0</v>
      </c>
      <c r="P27" s="2">
        <f t="shared" si="8"/>
        <v>0</v>
      </c>
      <c r="Q27" s="2">
        <f t="shared" si="9"/>
        <v>0</v>
      </c>
      <c r="T27" s="2">
        <f t="shared" si="10"/>
        <v>1</v>
      </c>
      <c r="U27" s="2">
        <f t="shared" si="11"/>
        <v>1</v>
      </c>
      <c r="V27" s="2">
        <f t="shared" si="12"/>
        <v>1</v>
      </c>
      <c r="W27" s="2">
        <f t="shared" si="13"/>
        <v>1</v>
      </c>
      <c r="X27" s="2" t="s">
        <v>64</v>
      </c>
      <c r="Y27" s="11">
        <v>76873</v>
      </c>
    </row>
    <row r="28" spans="1:25" ht="15.75">
      <c r="A28" s="31">
        <v>14</v>
      </c>
      <c r="B28" s="32"/>
      <c r="C28" s="33" t="s">
        <v>50</v>
      </c>
      <c r="D28" s="34"/>
      <c r="E28" s="39" t="s">
        <v>50</v>
      </c>
      <c r="F28" s="35"/>
      <c r="G28" s="36">
        <f t="shared" si="0"/>
        <v>0</v>
      </c>
      <c r="H28" s="40"/>
      <c r="I28" s="38" t="str">
        <f t="shared" si="1"/>
        <v xml:space="preserve">x </v>
      </c>
      <c r="J28" s="2">
        <f t="shared" si="2"/>
        <v>2</v>
      </c>
      <c r="K28" s="2">
        <f t="shared" si="3"/>
        <v>2</v>
      </c>
      <c r="L28" s="2">
        <f t="shared" si="4"/>
        <v>0</v>
      </c>
      <c r="M28" s="38" t="str">
        <f t="shared" si="5"/>
        <v xml:space="preserve">x </v>
      </c>
      <c r="N28" s="2">
        <f t="shared" si="6"/>
        <v>0</v>
      </c>
      <c r="O28" s="2">
        <f t="shared" si="7"/>
        <v>0</v>
      </c>
      <c r="P28" s="2">
        <f t="shared" si="8"/>
        <v>0</v>
      </c>
      <c r="Q28" s="2">
        <f t="shared" si="9"/>
        <v>0</v>
      </c>
      <c r="T28" s="2">
        <f t="shared" si="10"/>
        <v>1</v>
      </c>
      <c r="U28" s="2">
        <f t="shared" si="11"/>
        <v>1</v>
      </c>
      <c r="V28" s="2">
        <f t="shared" si="12"/>
        <v>1</v>
      </c>
      <c r="W28" s="2">
        <f t="shared" si="13"/>
        <v>1</v>
      </c>
      <c r="X28" s="2" t="s">
        <v>65</v>
      </c>
      <c r="Y28" s="11" t="s">
        <v>66</v>
      </c>
    </row>
    <row r="29" spans="1:25" ht="15.75">
      <c r="A29" s="31">
        <v>15</v>
      </c>
      <c r="B29" s="32"/>
      <c r="C29" s="33" t="s">
        <v>50</v>
      </c>
      <c r="D29" s="34"/>
      <c r="E29" s="39" t="s">
        <v>50</v>
      </c>
      <c r="F29" s="35"/>
      <c r="G29" s="36">
        <f t="shared" si="0"/>
        <v>0</v>
      </c>
      <c r="H29" s="40"/>
      <c r="I29" s="38" t="str">
        <f t="shared" si="1"/>
        <v xml:space="preserve">x </v>
      </c>
      <c r="J29" s="2">
        <f t="shared" si="2"/>
        <v>2</v>
      </c>
      <c r="K29" s="2">
        <f t="shared" si="3"/>
        <v>2</v>
      </c>
      <c r="L29" s="2">
        <f t="shared" si="4"/>
        <v>0</v>
      </c>
      <c r="M29" s="38" t="str">
        <f t="shared" si="5"/>
        <v xml:space="preserve">x </v>
      </c>
      <c r="N29" s="2">
        <f t="shared" si="6"/>
        <v>0</v>
      </c>
      <c r="O29" s="2">
        <f t="shared" si="7"/>
        <v>0</v>
      </c>
      <c r="P29" s="2">
        <f t="shared" si="8"/>
        <v>0</v>
      </c>
      <c r="Q29" s="2">
        <f t="shared" si="9"/>
        <v>0</v>
      </c>
      <c r="T29" s="2">
        <f t="shared" si="10"/>
        <v>1</v>
      </c>
      <c r="U29" s="2">
        <f t="shared" si="11"/>
        <v>1</v>
      </c>
      <c r="V29" s="2">
        <f t="shared" si="12"/>
        <v>1</v>
      </c>
      <c r="W29" s="2">
        <f t="shared" si="13"/>
        <v>1</v>
      </c>
      <c r="X29" s="2" t="s">
        <v>67</v>
      </c>
      <c r="Y29" s="11">
        <v>140353</v>
      </c>
    </row>
    <row r="30" spans="1:25" ht="15.75">
      <c r="A30" s="31">
        <v>16</v>
      </c>
      <c r="B30" s="32"/>
      <c r="C30" s="33" t="s">
        <v>50</v>
      </c>
      <c r="D30" s="34"/>
      <c r="E30" s="39" t="s">
        <v>50</v>
      </c>
      <c r="F30" s="35"/>
      <c r="G30" s="36">
        <f t="shared" si="0"/>
        <v>0</v>
      </c>
      <c r="H30" s="40"/>
      <c r="I30" s="38" t="str">
        <f t="shared" si="1"/>
        <v xml:space="preserve">x </v>
      </c>
      <c r="J30" s="2">
        <f t="shared" si="2"/>
        <v>2</v>
      </c>
      <c r="K30" s="2">
        <f t="shared" si="3"/>
        <v>2</v>
      </c>
      <c r="L30" s="2">
        <f t="shared" si="4"/>
        <v>0</v>
      </c>
      <c r="M30" s="38" t="str">
        <f t="shared" si="5"/>
        <v xml:space="preserve">x </v>
      </c>
      <c r="N30" s="2">
        <f t="shared" si="6"/>
        <v>0</v>
      </c>
      <c r="O30" s="2">
        <f t="shared" si="7"/>
        <v>0</v>
      </c>
      <c r="P30" s="2">
        <f t="shared" si="8"/>
        <v>0</v>
      </c>
      <c r="Q30" s="2">
        <f t="shared" si="9"/>
        <v>0</v>
      </c>
      <c r="T30" s="2">
        <f t="shared" si="10"/>
        <v>1</v>
      </c>
      <c r="U30" s="2">
        <f t="shared" si="11"/>
        <v>1</v>
      </c>
      <c r="V30" s="2">
        <f t="shared" si="12"/>
        <v>1</v>
      </c>
      <c r="W30" s="2">
        <f t="shared" si="13"/>
        <v>1</v>
      </c>
      <c r="X30" s="2" t="s">
        <v>68</v>
      </c>
      <c r="Y30" s="11">
        <v>141526</v>
      </c>
    </row>
    <row r="31" spans="1:25" ht="15.75">
      <c r="A31" s="31">
        <v>17</v>
      </c>
      <c r="B31" s="32"/>
      <c r="C31" s="33" t="s">
        <v>50</v>
      </c>
      <c r="D31" s="34"/>
      <c r="E31" s="39" t="s">
        <v>50</v>
      </c>
      <c r="F31" s="35"/>
      <c r="G31" s="36">
        <f t="shared" si="0"/>
        <v>0</v>
      </c>
      <c r="H31" s="40"/>
      <c r="I31" s="38" t="str">
        <f t="shared" si="1"/>
        <v xml:space="preserve">x </v>
      </c>
      <c r="J31" s="2">
        <f t="shared" si="2"/>
        <v>2</v>
      </c>
      <c r="K31" s="2">
        <f t="shared" si="3"/>
        <v>2</v>
      </c>
      <c r="L31" s="2">
        <f t="shared" si="4"/>
        <v>0</v>
      </c>
      <c r="M31" s="38" t="str">
        <f t="shared" si="5"/>
        <v xml:space="preserve">x </v>
      </c>
      <c r="N31" s="2">
        <f t="shared" si="6"/>
        <v>0</v>
      </c>
      <c r="O31" s="2">
        <f t="shared" si="7"/>
        <v>0</v>
      </c>
      <c r="P31" s="2">
        <f t="shared" si="8"/>
        <v>0</v>
      </c>
      <c r="Q31" s="2">
        <f t="shared" si="9"/>
        <v>0</v>
      </c>
      <c r="T31" s="2">
        <f t="shared" si="10"/>
        <v>1</v>
      </c>
      <c r="U31" s="2">
        <f t="shared" si="11"/>
        <v>1</v>
      </c>
      <c r="V31" s="2">
        <f t="shared" si="12"/>
        <v>1</v>
      </c>
      <c r="W31" s="2">
        <f t="shared" si="13"/>
        <v>1</v>
      </c>
      <c r="X31" s="2" t="s">
        <v>69</v>
      </c>
      <c r="Y31" s="11">
        <v>140469</v>
      </c>
    </row>
    <row r="32" spans="1:25" ht="15.75">
      <c r="A32" s="31">
        <v>18</v>
      </c>
      <c r="B32" s="32"/>
      <c r="C32" s="33" t="s">
        <v>50</v>
      </c>
      <c r="D32" s="34"/>
      <c r="E32" s="39" t="s">
        <v>50</v>
      </c>
      <c r="F32" s="35"/>
      <c r="G32" s="36">
        <f t="shared" si="0"/>
        <v>0</v>
      </c>
      <c r="H32" s="40"/>
      <c r="I32" s="38" t="str">
        <f t="shared" si="1"/>
        <v xml:space="preserve">x </v>
      </c>
      <c r="J32" s="2">
        <f t="shared" si="2"/>
        <v>2</v>
      </c>
      <c r="K32" s="2">
        <f t="shared" si="3"/>
        <v>2</v>
      </c>
      <c r="L32" s="2">
        <f t="shared" si="4"/>
        <v>0</v>
      </c>
      <c r="M32" s="38" t="str">
        <f t="shared" si="5"/>
        <v xml:space="preserve">x </v>
      </c>
      <c r="N32" s="2">
        <f t="shared" si="6"/>
        <v>0</v>
      </c>
      <c r="O32" s="2">
        <f t="shared" si="7"/>
        <v>0</v>
      </c>
      <c r="P32" s="2">
        <f t="shared" si="8"/>
        <v>0</v>
      </c>
      <c r="Q32" s="2">
        <f t="shared" si="9"/>
        <v>0</v>
      </c>
      <c r="T32" s="2">
        <f t="shared" si="10"/>
        <v>1</v>
      </c>
      <c r="U32" s="2">
        <f t="shared" si="11"/>
        <v>1</v>
      </c>
      <c r="V32" s="2">
        <f t="shared" si="12"/>
        <v>1</v>
      </c>
      <c r="W32" s="2">
        <f t="shared" si="13"/>
        <v>1</v>
      </c>
      <c r="X32" s="2" t="s">
        <v>70</v>
      </c>
      <c r="Y32" s="11">
        <v>71416</v>
      </c>
    </row>
    <row r="33" spans="1:25" ht="15.75">
      <c r="A33" s="31">
        <v>19</v>
      </c>
      <c r="B33" s="32"/>
      <c r="C33" s="33" t="s">
        <v>50</v>
      </c>
      <c r="D33" s="34"/>
      <c r="E33" s="39" t="s">
        <v>50</v>
      </c>
      <c r="F33" s="35"/>
      <c r="G33" s="36">
        <f t="shared" si="0"/>
        <v>0</v>
      </c>
      <c r="H33" s="40"/>
      <c r="I33" s="38" t="str">
        <f t="shared" si="1"/>
        <v xml:space="preserve">x </v>
      </c>
      <c r="J33" s="2">
        <f t="shared" si="2"/>
        <v>2</v>
      </c>
      <c r="K33" s="2">
        <f t="shared" si="3"/>
        <v>2</v>
      </c>
      <c r="L33" s="2">
        <f t="shared" si="4"/>
        <v>0</v>
      </c>
      <c r="M33" s="38" t="str">
        <f t="shared" si="5"/>
        <v xml:space="preserve">x </v>
      </c>
      <c r="N33" s="2">
        <f t="shared" si="6"/>
        <v>0</v>
      </c>
      <c r="O33" s="2">
        <f t="shared" si="7"/>
        <v>0</v>
      </c>
      <c r="P33" s="2">
        <f t="shared" si="8"/>
        <v>0</v>
      </c>
      <c r="Q33" s="2">
        <f t="shared" si="9"/>
        <v>0</v>
      </c>
      <c r="T33" s="2">
        <f t="shared" si="10"/>
        <v>1</v>
      </c>
      <c r="U33" s="2">
        <f t="shared" si="11"/>
        <v>1</v>
      </c>
      <c r="V33" s="2">
        <f t="shared" si="12"/>
        <v>1</v>
      </c>
      <c r="W33" s="2">
        <f t="shared" si="13"/>
        <v>1</v>
      </c>
      <c r="X33" s="2" t="s">
        <v>71</v>
      </c>
      <c r="Y33" s="11">
        <v>141524</v>
      </c>
    </row>
    <row r="34" spans="1:25" ht="15.75">
      <c r="A34" s="31">
        <v>20</v>
      </c>
      <c r="B34" s="32"/>
      <c r="C34" s="33" t="s">
        <v>50</v>
      </c>
      <c r="D34" s="34"/>
      <c r="E34" s="39" t="s">
        <v>50</v>
      </c>
      <c r="F34" s="35"/>
      <c r="G34" s="36">
        <f t="shared" si="0"/>
        <v>0</v>
      </c>
      <c r="H34" s="40"/>
      <c r="I34" s="38" t="str">
        <f t="shared" si="1"/>
        <v xml:space="preserve">x </v>
      </c>
      <c r="J34" s="2">
        <f t="shared" si="2"/>
        <v>2</v>
      </c>
      <c r="K34" s="2">
        <f t="shared" si="3"/>
        <v>2</v>
      </c>
      <c r="L34" s="2">
        <f t="shared" si="4"/>
        <v>0</v>
      </c>
      <c r="M34" s="38" t="str">
        <f t="shared" si="5"/>
        <v xml:space="preserve">x </v>
      </c>
      <c r="N34" s="2">
        <f t="shared" si="6"/>
        <v>0</v>
      </c>
      <c r="O34" s="2">
        <f t="shared" si="7"/>
        <v>0</v>
      </c>
      <c r="P34" s="2">
        <f t="shared" si="8"/>
        <v>0</v>
      </c>
      <c r="Q34" s="2">
        <f t="shared" si="9"/>
        <v>0</v>
      </c>
      <c r="T34" s="2">
        <f t="shared" si="10"/>
        <v>1</v>
      </c>
      <c r="U34" s="2">
        <f t="shared" si="11"/>
        <v>1</v>
      </c>
      <c r="V34" s="2">
        <f t="shared" si="12"/>
        <v>1</v>
      </c>
      <c r="W34" s="2">
        <f t="shared" si="13"/>
        <v>1</v>
      </c>
      <c r="X34" s="2" t="s">
        <v>72</v>
      </c>
      <c r="Y34" s="11">
        <v>140784</v>
      </c>
    </row>
    <row r="35" spans="1:25" ht="15.75">
      <c r="A35" s="31">
        <v>21</v>
      </c>
      <c r="B35" s="32"/>
      <c r="C35" s="33" t="s">
        <v>50</v>
      </c>
      <c r="D35" s="34"/>
      <c r="E35" s="39" t="s">
        <v>50</v>
      </c>
      <c r="F35" s="35"/>
      <c r="G35" s="36">
        <f t="shared" si="0"/>
        <v>0</v>
      </c>
      <c r="H35" s="40"/>
      <c r="I35" s="38" t="str">
        <f t="shared" si="1"/>
        <v xml:space="preserve">x </v>
      </c>
      <c r="J35" s="2">
        <f t="shared" si="2"/>
        <v>2</v>
      </c>
      <c r="K35" s="2">
        <f t="shared" si="3"/>
        <v>2</v>
      </c>
      <c r="L35" s="2">
        <f t="shared" si="4"/>
        <v>0</v>
      </c>
      <c r="M35" s="38" t="str">
        <f t="shared" si="5"/>
        <v xml:space="preserve">x </v>
      </c>
      <c r="N35" s="2">
        <f t="shared" si="6"/>
        <v>0</v>
      </c>
      <c r="O35" s="2">
        <f t="shared" si="7"/>
        <v>0</v>
      </c>
      <c r="P35" s="2">
        <f t="shared" si="8"/>
        <v>0</v>
      </c>
      <c r="Q35" s="2">
        <f t="shared" si="9"/>
        <v>0</v>
      </c>
      <c r="T35" s="2">
        <f t="shared" si="10"/>
        <v>1</v>
      </c>
      <c r="U35" s="2">
        <f t="shared" si="11"/>
        <v>1</v>
      </c>
      <c r="V35" s="2">
        <f t="shared" si="12"/>
        <v>1</v>
      </c>
      <c r="W35" s="2">
        <f t="shared" si="13"/>
        <v>1</v>
      </c>
      <c r="X35" s="2" t="s">
        <v>73</v>
      </c>
      <c r="Y35" s="11">
        <v>140607</v>
      </c>
    </row>
    <row r="36" spans="1:25" ht="15.75">
      <c r="A36" s="31">
        <v>22</v>
      </c>
      <c r="B36" s="32"/>
      <c r="C36" s="33" t="s">
        <v>50</v>
      </c>
      <c r="D36" s="34"/>
      <c r="E36" s="39" t="s">
        <v>50</v>
      </c>
      <c r="F36" s="35"/>
      <c r="G36" s="36">
        <f t="shared" si="0"/>
        <v>0</v>
      </c>
      <c r="H36" s="40"/>
      <c r="I36" s="38" t="str">
        <f t="shared" si="1"/>
        <v xml:space="preserve">x </v>
      </c>
      <c r="J36" s="2">
        <f t="shared" si="2"/>
        <v>2</v>
      </c>
      <c r="K36" s="2">
        <f t="shared" si="3"/>
        <v>2</v>
      </c>
      <c r="L36" s="2">
        <f t="shared" si="4"/>
        <v>0</v>
      </c>
      <c r="M36" s="38" t="str">
        <f t="shared" si="5"/>
        <v xml:space="preserve">x </v>
      </c>
      <c r="N36" s="2">
        <f t="shared" si="6"/>
        <v>0</v>
      </c>
      <c r="O36" s="2">
        <f t="shared" si="7"/>
        <v>0</v>
      </c>
      <c r="P36" s="2">
        <f t="shared" si="8"/>
        <v>0</v>
      </c>
      <c r="Q36" s="2">
        <f t="shared" si="9"/>
        <v>0</v>
      </c>
      <c r="T36" s="2">
        <f t="shared" si="10"/>
        <v>1</v>
      </c>
      <c r="U36" s="2">
        <f t="shared" si="11"/>
        <v>1</v>
      </c>
      <c r="V36" s="2">
        <f t="shared" si="12"/>
        <v>1</v>
      </c>
      <c r="W36" s="2">
        <f t="shared" si="13"/>
        <v>1</v>
      </c>
      <c r="X36" s="2" t="s">
        <v>74</v>
      </c>
      <c r="Y36" s="11">
        <v>140339</v>
      </c>
    </row>
    <row r="37" spans="1:25" ht="15.75">
      <c r="A37" s="31">
        <v>23</v>
      </c>
      <c r="B37" s="32"/>
      <c r="C37" s="33" t="s">
        <v>50</v>
      </c>
      <c r="D37" s="34"/>
      <c r="E37" s="39" t="s">
        <v>50</v>
      </c>
      <c r="F37" s="35"/>
      <c r="G37" s="36">
        <f t="shared" si="0"/>
        <v>0</v>
      </c>
      <c r="H37" s="40"/>
      <c r="I37" s="38" t="str">
        <f t="shared" si="1"/>
        <v xml:space="preserve">x </v>
      </c>
      <c r="J37" s="2">
        <f t="shared" si="2"/>
        <v>2</v>
      </c>
      <c r="K37" s="2">
        <f t="shared" si="3"/>
        <v>2</v>
      </c>
      <c r="L37" s="2">
        <f t="shared" si="4"/>
        <v>0</v>
      </c>
      <c r="M37" s="38" t="str">
        <f t="shared" si="5"/>
        <v xml:space="preserve">x </v>
      </c>
      <c r="N37" s="2">
        <f t="shared" si="6"/>
        <v>0</v>
      </c>
      <c r="O37" s="2">
        <f t="shared" si="7"/>
        <v>0</v>
      </c>
      <c r="P37" s="2">
        <f t="shared" si="8"/>
        <v>0</v>
      </c>
      <c r="Q37" s="2">
        <f t="shared" si="9"/>
        <v>0</v>
      </c>
      <c r="T37" s="2">
        <f t="shared" si="10"/>
        <v>1</v>
      </c>
      <c r="U37" s="2">
        <f t="shared" si="11"/>
        <v>1</v>
      </c>
      <c r="V37" s="2">
        <f t="shared" si="12"/>
        <v>1</v>
      </c>
      <c r="W37" s="2">
        <f t="shared" si="13"/>
        <v>1</v>
      </c>
      <c r="X37" s="2" t="s">
        <v>75</v>
      </c>
      <c r="Y37" s="11">
        <v>140342</v>
      </c>
    </row>
    <row r="38" spans="1:25" ht="15.75">
      <c r="A38" s="31">
        <v>24</v>
      </c>
      <c r="B38" s="32"/>
      <c r="C38" s="33" t="s">
        <v>50</v>
      </c>
      <c r="D38" s="34"/>
      <c r="E38" s="39" t="s">
        <v>50</v>
      </c>
      <c r="F38" s="35"/>
      <c r="G38" s="36">
        <f t="shared" si="0"/>
        <v>0</v>
      </c>
      <c r="H38" s="40"/>
      <c r="I38" s="38" t="str">
        <f t="shared" si="1"/>
        <v xml:space="preserve">x </v>
      </c>
      <c r="J38" s="2">
        <f t="shared" si="2"/>
        <v>2</v>
      </c>
      <c r="K38" s="2">
        <f t="shared" si="3"/>
        <v>2</v>
      </c>
      <c r="L38" s="2">
        <f t="shared" si="4"/>
        <v>0</v>
      </c>
      <c r="M38" s="38" t="str">
        <f t="shared" si="5"/>
        <v xml:space="preserve">x </v>
      </c>
      <c r="N38" s="2">
        <f t="shared" si="6"/>
        <v>0</v>
      </c>
      <c r="O38" s="2">
        <f t="shared" si="7"/>
        <v>0</v>
      </c>
      <c r="P38" s="2">
        <f t="shared" si="8"/>
        <v>0</v>
      </c>
      <c r="Q38" s="2">
        <f t="shared" si="9"/>
        <v>0</v>
      </c>
      <c r="T38" s="2">
        <f t="shared" si="10"/>
        <v>1</v>
      </c>
      <c r="U38" s="2">
        <f t="shared" si="11"/>
        <v>1</v>
      </c>
      <c r="V38" s="2">
        <f t="shared" si="12"/>
        <v>1</v>
      </c>
      <c r="W38" s="2">
        <f t="shared" si="13"/>
        <v>1</v>
      </c>
      <c r="X38" s="2" t="s">
        <v>76</v>
      </c>
      <c r="Y38" s="11">
        <v>140842</v>
      </c>
    </row>
    <row r="39" spans="1:25" ht="15.75">
      <c r="A39" s="31">
        <v>25</v>
      </c>
      <c r="B39" s="32"/>
      <c r="C39" s="33" t="s">
        <v>50</v>
      </c>
      <c r="D39" s="34"/>
      <c r="E39" s="39" t="s">
        <v>50</v>
      </c>
      <c r="F39" s="35"/>
      <c r="G39" s="36">
        <f t="shared" si="0"/>
        <v>0</v>
      </c>
      <c r="H39" s="40"/>
      <c r="I39" s="38" t="str">
        <f t="shared" si="1"/>
        <v xml:space="preserve">x </v>
      </c>
      <c r="J39" s="2">
        <f t="shared" si="2"/>
        <v>2</v>
      </c>
      <c r="K39" s="2">
        <f t="shared" si="3"/>
        <v>2</v>
      </c>
      <c r="L39" s="2">
        <f t="shared" si="4"/>
        <v>0</v>
      </c>
      <c r="M39" s="38" t="str">
        <f t="shared" si="5"/>
        <v xml:space="preserve">x </v>
      </c>
      <c r="N39" s="2">
        <f t="shared" si="6"/>
        <v>0</v>
      </c>
      <c r="O39" s="2">
        <f t="shared" si="7"/>
        <v>0</v>
      </c>
      <c r="P39" s="2">
        <f t="shared" si="8"/>
        <v>0</v>
      </c>
      <c r="Q39" s="2">
        <f t="shared" si="9"/>
        <v>0</v>
      </c>
      <c r="T39" s="2">
        <f t="shared" si="10"/>
        <v>1</v>
      </c>
      <c r="U39" s="2">
        <f t="shared" si="11"/>
        <v>1</v>
      </c>
      <c r="V39" s="2">
        <f t="shared" si="12"/>
        <v>1</v>
      </c>
      <c r="W39" s="2">
        <f t="shared" si="13"/>
        <v>1</v>
      </c>
      <c r="X39" s="2" t="s">
        <v>77</v>
      </c>
      <c r="Y39" s="11">
        <v>71315</v>
      </c>
    </row>
    <row r="40" spans="1:25" ht="15.75">
      <c r="A40" s="31">
        <v>26</v>
      </c>
      <c r="B40" s="32"/>
      <c r="C40" s="33" t="s">
        <v>50</v>
      </c>
      <c r="D40" s="34"/>
      <c r="E40" s="39" t="s">
        <v>50</v>
      </c>
      <c r="F40" s="35"/>
      <c r="G40" s="36">
        <f t="shared" si="0"/>
        <v>0</v>
      </c>
      <c r="H40" s="40"/>
      <c r="I40" s="38" t="str">
        <f t="shared" si="1"/>
        <v xml:space="preserve">x </v>
      </c>
      <c r="J40" s="2">
        <f t="shared" si="2"/>
        <v>2</v>
      </c>
      <c r="K40" s="2">
        <f t="shared" si="3"/>
        <v>2</v>
      </c>
      <c r="L40" s="2">
        <f t="shared" si="4"/>
        <v>0</v>
      </c>
      <c r="M40" s="38" t="str">
        <f t="shared" si="5"/>
        <v xml:space="preserve">x </v>
      </c>
      <c r="N40" s="2">
        <f t="shared" si="6"/>
        <v>0</v>
      </c>
      <c r="O40" s="2">
        <f t="shared" si="7"/>
        <v>0</v>
      </c>
      <c r="P40" s="2">
        <f t="shared" si="8"/>
        <v>0</v>
      </c>
      <c r="Q40" s="2">
        <f t="shared" si="9"/>
        <v>0</v>
      </c>
      <c r="T40" s="2">
        <f t="shared" si="10"/>
        <v>1</v>
      </c>
      <c r="U40" s="2">
        <f t="shared" si="11"/>
        <v>1</v>
      </c>
      <c r="V40" s="2">
        <f t="shared" si="12"/>
        <v>1</v>
      </c>
      <c r="W40" s="2">
        <f t="shared" si="13"/>
        <v>1</v>
      </c>
      <c r="X40" s="2" t="s">
        <v>78</v>
      </c>
      <c r="Y40" s="11">
        <v>141387</v>
      </c>
    </row>
    <row r="41" spans="1:25" ht="15.75">
      <c r="A41" s="31">
        <v>27</v>
      </c>
      <c r="B41" s="32"/>
      <c r="C41" s="33" t="s">
        <v>50</v>
      </c>
      <c r="D41" s="34"/>
      <c r="E41" s="39" t="s">
        <v>50</v>
      </c>
      <c r="F41" s="35"/>
      <c r="G41" s="36">
        <f t="shared" si="0"/>
        <v>0</v>
      </c>
      <c r="H41" s="40"/>
      <c r="I41" s="38" t="str">
        <f t="shared" si="1"/>
        <v xml:space="preserve">x </v>
      </c>
      <c r="J41" s="2">
        <f t="shared" si="2"/>
        <v>2</v>
      </c>
      <c r="K41" s="2">
        <f t="shared" si="3"/>
        <v>2</v>
      </c>
      <c r="L41" s="2">
        <f t="shared" si="4"/>
        <v>0</v>
      </c>
      <c r="M41" s="38" t="str">
        <f t="shared" si="5"/>
        <v xml:space="preserve">x </v>
      </c>
      <c r="N41" s="2">
        <f t="shared" si="6"/>
        <v>0</v>
      </c>
      <c r="O41" s="2">
        <f t="shared" si="7"/>
        <v>0</v>
      </c>
      <c r="P41" s="2">
        <f t="shared" si="8"/>
        <v>0</v>
      </c>
      <c r="Q41" s="2">
        <f t="shared" si="9"/>
        <v>0</v>
      </c>
      <c r="T41" s="2">
        <f t="shared" si="10"/>
        <v>1</v>
      </c>
      <c r="U41" s="2">
        <f t="shared" si="11"/>
        <v>1</v>
      </c>
      <c r="V41" s="2">
        <f t="shared" si="12"/>
        <v>1</v>
      </c>
      <c r="W41" s="2">
        <f t="shared" si="13"/>
        <v>1</v>
      </c>
      <c r="X41" s="2" t="s">
        <v>79</v>
      </c>
      <c r="Y41" s="11">
        <v>141363</v>
      </c>
    </row>
    <row r="42" spans="1:25" ht="15.75">
      <c r="A42" s="31">
        <v>28</v>
      </c>
      <c r="B42" s="32"/>
      <c r="C42" s="33" t="s">
        <v>50</v>
      </c>
      <c r="D42" s="34"/>
      <c r="E42" s="39" t="s">
        <v>50</v>
      </c>
      <c r="F42" s="35"/>
      <c r="G42" s="36">
        <f t="shared" si="0"/>
        <v>0</v>
      </c>
      <c r="H42" s="40"/>
      <c r="I42" s="38" t="str">
        <f t="shared" si="1"/>
        <v xml:space="preserve">x </v>
      </c>
      <c r="J42" s="2">
        <f t="shared" si="2"/>
        <v>2</v>
      </c>
      <c r="K42" s="2">
        <f t="shared" si="3"/>
        <v>2</v>
      </c>
      <c r="L42" s="2">
        <f t="shared" si="4"/>
        <v>0</v>
      </c>
      <c r="M42" s="38" t="str">
        <f t="shared" si="5"/>
        <v xml:space="preserve">x </v>
      </c>
      <c r="N42" s="2">
        <f t="shared" si="6"/>
        <v>0</v>
      </c>
      <c r="O42" s="2">
        <f t="shared" si="7"/>
        <v>0</v>
      </c>
      <c r="P42" s="2">
        <f t="shared" si="8"/>
        <v>0</v>
      </c>
      <c r="Q42" s="2">
        <f t="shared" si="9"/>
        <v>0</v>
      </c>
      <c r="T42" s="2">
        <f t="shared" si="10"/>
        <v>1</v>
      </c>
      <c r="U42" s="2">
        <f t="shared" si="11"/>
        <v>1</v>
      </c>
      <c r="V42" s="2">
        <f t="shared" si="12"/>
        <v>1</v>
      </c>
      <c r="W42" s="2">
        <f t="shared" si="13"/>
        <v>1</v>
      </c>
      <c r="X42" s="2" t="s">
        <v>80</v>
      </c>
      <c r="Y42" s="11">
        <v>140452</v>
      </c>
    </row>
    <row r="43" spans="1:25" ht="15.75">
      <c r="A43" s="31">
        <v>29</v>
      </c>
      <c r="B43" s="32"/>
      <c r="C43" s="33" t="s">
        <v>50</v>
      </c>
      <c r="D43" s="34"/>
      <c r="E43" s="39" t="s">
        <v>50</v>
      </c>
      <c r="F43" s="35"/>
      <c r="G43" s="36">
        <f t="shared" si="0"/>
        <v>0</v>
      </c>
      <c r="H43" s="40"/>
      <c r="I43" s="38" t="str">
        <f t="shared" si="1"/>
        <v xml:space="preserve">x </v>
      </c>
      <c r="J43" s="2">
        <f t="shared" si="2"/>
        <v>2</v>
      </c>
      <c r="K43" s="2">
        <f t="shared" si="3"/>
        <v>2</v>
      </c>
      <c r="L43" s="2">
        <f t="shared" si="4"/>
        <v>0</v>
      </c>
      <c r="M43" s="38" t="str">
        <f t="shared" si="5"/>
        <v xml:space="preserve">x </v>
      </c>
      <c r="N43" s="2">
        <f t="shared" si="6"/>
        <v>0</v>
      </c>
      <c r="O43" s="2">
        <f t="shared" si="7"/>
        <v>0</v>
      </c>
      <c r="P43" s="2">
        <f t="shared" si="8"/>
        <v>0</v>
      </c>
      <c r="Q43" s="2">
        <f t="shared" si="9"/>
        <v>0</v>
      </c>
      <c r="T43" s="2">
        <f t="shared" si="10"/>
        <v>1</v>
      </c>
      <c r="U43" s="2">
        <f t="shared" si="11"/>
        <v>1</v>
      </c>
      <c r="V43" s="2">
        <f t="shared" si="12"/>
        <v>1</v>
      </c>
      <c r="W43" s="2">
        <f t="shared" si="13"/>
        <v>1</v>
      </c>
      <c r="X43" s="2" t="s">
        <v>81</v>
      </c>
      <c r="Y43" s="11">
        <v>141712</v>
      </c>
    </row>
    <row r="44" spans="1:25" ht="15.75">
      <c r="A44" s="31">
        <v>30</v>
      </c>
      <c r="B44" s="32"/>
      <c r="C44" s="33" t="s">
        <v>50</v>
      </c>
      <c r="D44" s="34"/>
      <c r="E44" s="39" t="s">
        <v>50</v>
      </c>
      <c r="F44" s="35"/>
      <c r="G44" s="36">
        <f t="shared" si="0"/>
        <v>0</v>
      </c>
      <c r="H44" s="40"/>
      <c r="I44" s="38" t="str">
        <f t="shared" si="1"/>
        <v xml:space="preserve">x </v>
      </c>
      <c r="J44" s="2">
        <f t="shared" si="2"/>
        <v>2</v>
      </c>
      <c r="K44" s="2">
        <f t="shared" si="3"/>
        <v>2</v>
      </c>
      <c r="L44" s="2">
        <f t="shared" si="4"/>
        <v>0</v>
      </c>
      <c r="M44" s="38" t="str">
        <f t="shared" si="5"/>
        <v xml:space="preserve">x </v>
      </c>
      <c r="N44" s="2">
        <f t="shared" si="6"/>
        <v>0</v>
      </c>
      <c r="O44" s="2">
        <f t="shared" si="7"/>
        <v>0</v>
      </c>
      <c r="P44" s="2">
        <f t="shared" si="8"/>
        <v>0</v>
      </c>
      <c r="Q44" s="2">
        <f t="shared" si="9"/>
        <v>0</v>
      </c>
      <c r="T44" s="2">
        <f t="shared" si="10"/>
        <v>1</v>
      </c>
      <c r="U44" s="2">
        <f t="shared" si="11"/>
        <v>1</v>
      </c>
      <c r="V44" s="2">
        <f t="shared" si="12"/>
        <v>1</v>
      </c>
      <c r="W44" s="2">
        <f t="shared" si="13"/>
        <v>1</v>
      </c>
      <c r="X44" s="2" t="s">
        <v>33</v>
      </c>
      <c r="Y44" s="11"/>
    </row>
    <row r="45" spans="1:25" ht="16.5" customHeight="1">
      <c r="A45" s="51" t="s">
        <v>82</v>
      </c>
      <c r="B45" s="51"/>
      <c r="C45" s="51"/>
      <c r="D45" s="51"/>
      <c r="E45" s="51"/>
      <c r="F45" s="41">
        <f>SUM(F15:F44)</f>
        <v>0</v>
      </c>
      <c r="G45" s="42">
        <f>SUM(G15:G44)</f>
        <v>0</v>
      </c>
      <c r="H45" s="43">
        <f>Q46</f>
        <v>0</v>
      </c>
      <c r="I45" s="43"/>
      <c r="M45" s="38"/>
      <c r="X45" s="2" t="s">
        <v>83</v>
      </c>
      <c r="Y45" s="11" t="s">
        <v>84</v>
      </c>
    </row>
    <row r="46" spans="1:25" ht="16.5" customHeight="1">
      <c r="H46" s="44"/>
      <c r="I46" s="30"/>
      <c r="L46" s="45">
        <f>SUM(L15:L45)</f>
        <v>0</v>
      </c>
      <c r="P46" s="45">
        <f>SUM(P15:P45)</f>
        <v>0</v>
      </c>
      <c r="Q46" s="46">
        <f>SUM(Q15:Q45)</f>
        <v>0</v>
      </c>
      <c r="X46" s="2" t="s">
        <v>85</v>
      </c>
      <c r="Y46" s="11" t="s">
        <v>86</v>
      </c>
    </row>
    <row r="47" spans="1:25" ht="15" customHeight="1">
      <c r="X47" s="2" t="s">
        <v>52</v>
      </c>
      <c r="Y47" s="11"/>
    </row>
    <row r="48" spans="1:25">
      <c r="X48" s="2" t="s">
        <v>87</v>
      </c>
      <c r="Y48" s="11" t="s">
        <v>88</v>
      </c>
    </row>
    <row r="49" spans="24:25">
      <c r="X49" s="2" t="s">
        <v>89</v>
      </c>
      <c r="Y49" s="11" t="s">
        <v>90</v>
      </c>
    </row>
    <row r="50" spans="24:25">
      <c r="X50" s="2" t="s">
        <v>52</v>
      </c>
      <c r="Y50" s="11"/>
    </row>
    <row r="51" spans="24:25">
      <c r="X51" s="2" t="s">
        <v>91</v>
      </c>
      <c r="Y51" s="11">
        <v>140683</v>
      </c>
    </row>
    <row r="52" spans="24:25">
      <c r="X52" s="2" t="s">
        <v>92</v>
      </c>
      <c r="Y52" s="11">
        <v>71436</v>
      </c>
    </row>
    <row r="53" spans="24:25">
      <c r="X53" s="2" t="s">
        <v>93</v>
      </c>
      <c r="Y53" s="11">
        <v>140777</v>
      </c>
    </row>
    <row r="54" spans="24:25">
      <c r="X54" s="2" t="s">
        <v>94</v>
      </c>
      <c r="Y54" s="11">
        <v>140590</v>
      </c>
    </row>
    <row r="55" spans="24:25">
      <c r="X55" s="2" t="s">
        <v>95</v>
      </c>
      <c r="Y55" s="11">
        <v>140342</v>
      </c>
    </row>
    <row r="56" spans="24:25">
      <c r="X56" s="2" t="s">
        <v>96</v>
      </c>
      <c r="Y56" s="11">
        <v>140452</v>
      </c>
    </row>
    <row r="57" spans="24:25">
      <c r="X57" s="2" t="s">
        <v>97</v>
      </c>
      <c r="Y57" s="11">
        <v>140337</v>
      </c>
    </row>
    <row r="58" spans="24:25">
      <c r="X58" s="2" t="s">
        <v>98</v>
      </c>
      <c r="Y58" s="11">
        <v>140339</v>
      </c>
    </row>
    <row r="59" spans="24:25">
      <c r="X59" s="2" t="s">
        <v>99</v>
      </c>
      <c r="Y59" s="11">
        <v>140801</v>
      </c>
    </row>
    <row r="60" spans="24:25">
      <c r="X60" s="2" t="s">
        <v>100</v>
      </c>
      <c r="Y60" s="11">
        <v>140353</v>
      </c>
    </row>
    <row r="61" spans="24:25">
      <c r="X61" s="2" t="s">
        <v>101</v>
      </c>
      <c r="Y61" s="11">
        <v>76873</v>
      </c>
    </row>
    <row r="62" spans="24:25">
      <c r="X62" s="30" t="s">
        <v>33</v>
      </c>
      <c r="Y62" s="11"/>
    </row>
    <row r="63" spans="24:25">
      <c r="X63" s="2" t="s">
        <v>102</v>
      </c>
      <c r="Y63" s="11">
        <v>71315</v>
      </c>
    </row>
    <row r="64" spans="24:25">
      <c r="X64" s="2" t="s">
        <v>103</v>
      </c>
      <c r="Y64" s="11">
        <v>140684</v>
      </c>
    </row>
    <row r="65" spans="24:25">
      <c r="X65" s="2" t="s">
        <v>104</v>
      </c>
      <c r="Y65" s="11">
        <v>140339</v>
      </c>
    </row>
    <row r="66" spans="24:25">
      <c r="X66" s="2" t="s">
        <v>105</v>
      </c>
      <c r="Y66" s="11">
        <v>140243</v>
      </c>
    </row>
    <row r="67" spans="24:25">
      <c r="X67" s="2" t="s">
        <v>106</v>
      </c>
      <c r="Y67" s="11" t="s">
        <v>66</v>
      </c>
    </row>
    <row r="68" spans="24:25">
      <c r="Y68" s="47"/>
    </row>
  </sheetData>
  <sheetProtection algorithmName="SHA-512" hashValue="wkGgkVW7DtUNQnusuyhjOMFDop8+DM8KVTq8ckgLvZvdjQ141INAkkQ43Dk6GeYVdViwePDPc7dDzGBJQ1Q4Lg==" saltValue="9VaeWpBPwe/T20hkXPuHnw==" spinCount="100000" sheet="1" objects="1" scenarios="1"/>
  <mergeCells count="20">
    <mergeCell ref="A1:E1"/>
    <mergeCell ref="A3:C4"/>
    <mergeCell ref="D3:G4"/>
    <mergeCell ref="A5:C5"/>
    <mergeCell ref="D5:G5"/>
    <mergeCell ref="A6:B6"/>
    <mergeCell ref="D6:G6"/>
    <mergeCell ref="A7:C7"/>
    <mergeCell ref="D7:G7"/>
    <mergeCell ref="A8:C8"/>
    <mergeCell ref="D8:G8"/>
    <mergeCell ref="A11:F13"/>
    <mergeCell ref="G11:G12"/>
    <mergeCell ref="H11:H12"/>
    <mergeCell ref="A45:E45"/>
    <mergeCell ref="A9:C9"/>
    <mergeCell ref="D9:G9"/>
    <mergeCell ref="A10:C10"/>
    <mergeCell ref="D10:F10"/>
    <mergeCell ref="G10:H10"/>
  </mergeCells>
  <dataValidations disablePrompts="1" count="2">
    <dataValidation type="list" showErrorMessage="1" sqref="D8:F8" xr:uid="{00000000-0002-0000-0000-000000000000}">
      <formula1>$Z$1:$Z$3</formula1>
      <formula2>0</formula2>
    </dataValidation>
    <dataValidation type="list" showErrorMessage="1" errorTitle="DEKOR Z LISTY" error="PROSZĘ WYBRAĆ DEKOR Z LISTY" sqref="D6" xr:uid="{00000000-0002-0000-0000-000001000000}">
      <formula1>$X$1:$X$67</formula1>
      <formula2>0</formula2>
    </dataValidation>
  </dataValidations>
  <pageMargins left="0.43333333333333302" right="0.23611111111111099" top="0.35416666666666702" bottom="0.74791666666666701" header="0.511811023622047" footer="0.511811023622047"/>
  <pageSetup paperSize="9" fitToWidth="0" orientation="portrait" horizontalDpi="300" verticalDpi="300"/>
</worksheet>
</file>

<file path=docMetadata/LabelInfo.xml><?xml version="1.0" encoding="utf-8"?>
<clbl:labelList xmlns:clbl="http://schemas.microsoft.com/office/2020/mipLabelMetadata">
  <clbl:label id="{01c1476e-3236-4add-9655-bdfbec32e949}" enabled="1" method="Privileged" siteId="{64322308-09a9-47a3-8c1c-b82871d6056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Arkusz1</vt:lpstr>
      <vt:lpstr>Fronty_aquaakryl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Kijak, Marcin</cp:lastModifiedBy>
  <cp:revision>13</cp:revision>
  <dcterms:created xsi:type="dcterms:W3CDTF">2024-07-15T06:02:15Z</dcterms:created>
  <dcterms:modified xsi:type="dcterms:W3CDTF">2026-03-02T17:51:25Z</dcterms:modified>
  <dc:language>pl-PL</dc:language>
</cp:coreProperties>
</file>